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sise.envir.ee\Kasutajad$\KeM\38402014935\Documents\MKM_Dokumendid\KLiM dokumendid\REKK\VV-le\"/>
    </mc:Choice>
  </mc:AlternateContent>
  <xr:revisionPtr revIDLastSave="0" documentId="8_{8F4EAFA8-1263-4C98-8177-C135053ECE4A}" xr6:coauthVersionLast="47" xr6:coauthVersionMax="47" xr10:uidLastSave="{00000000-0000-0000-0000-000000000000}"/>
  <bookViews>
    <workbookView xWindow="-110" yWindow="-110" windowWidth="19420" windowHeight="10420" activeTab="1" xr2:uid="{00000000-000D-0000-FFFF-FFFF00000000}"/>
  </bookViews>
  <sheets>
    <sheet name="WEM" sheetId="1" r:id="rId1"/>
    <sheet name="WAM" sheetId="16" r:id="rId2"/>
    <sheet name="WOM" sheetId="17" r:id="rId3"/>
    <sheet name="List" sheetId="2" state="hidden" r:id="rId4"/>
  </sheets>
  <definedNames>
    <definedName name="FME_T3_WAM">WAM!$E$16:$BB$348</definedName>
    <definedName name="FME_T3_WEM">WEM!$E$18:$BB$350</definedName>
    <definedName name="FME_T3_WOM">WOM!$E$16:$BB$348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B260" i="16" l="1"/>
  <c r="BB259" i="16"/>
  <c r="BB258" i="16"/>
  <c r="BB257" i="16"/>
  <c r="BB256" i="16"/>
  <c r="BB255" i="16"/>
  <c r="BB254" i="16"/>
  <c r="BB253" i="16"/>
  <c r="BB252" i="16"/>
  <c r="BB251" i="16"/>
  <c r="BB250" i="16"/>
  <c r="BB249" i="16"/>
  <c r="BB248" i="16"/>
  <c r="BB247" i="16"/>
  <c r="BB246" i="16"/>
  <c r="BB245" i="16"/>
  <c r="BB244" i="16"/>
  <c r="BB243" i="16"/>
  <c r="BB242" i="16"/>
  <c r="BB241" i="16"/>
  <c r="BB240" i="16"/>
  <c r="BB239" i="16"/>
  <c r="BB238" i="16"/>
  <c r="BB237" i="16"/>
  <c r="BB236" i="16"/>
  <c r="BB235" i="16"/>
  <c r="BB234" i="16"/>
  <c r="BB233" i="16"/>
  <c r="BB232" i="16"/>
  <c r="BB231" i="16"/>
  <c r="BB230" i="16"/>
  <c r="BB229" i="16"/>
  <c r="BB228" i="16"/>
  <c r="BB227" i="16"/>
  <c r="BB226" i="16"/>
  <c r="G182" i="1"/>
  <c r="H180" i="16" l="1"/>
  <c r="BB262" i="1" l="1"/>
  <c r="BB261" i="1"/>
  <c r="BB260" i="1"/>
  <c r="BB259" i="1"/>
  <c r="BB258" i="1"/>
  <c r="BB257" i="1"/>
  <c r="BB256" i="1"/>
  <c r="BB255" i="1"/>
  <c r="BB254" i="1"/>
  <c r="BB253" i="1"/>
  <c r="BB252" i="1"/>
  <c r="BB251" i="1"/>
  <c r="BB250" i="1"/>
  <c r="BB249" i="1"/>
  <c r="BB248" i="1"/>
  <c r="BB247" i="1"/>
  <c r="BB246" i="1"/>
  <c r="BB245" i="1"/>
  <c r="BB244" i="1"/>
  <c r="BB243" i="1"/>
  <c r="BB242" i="1"/>
  <c r="BB241" i="1"/>
  <c r="BB240" i="1"/>
  <c r="BB239" i="1"/>
  <c r="BB238" i="1"/>
  <c r="BB237" i="1"/>
  <c r="BB236" i="1"/>
  <c r="BB235" i="1"/>
  <c r="BB234" i="1"/>
  <c r="BB233" i="1"/>
  <c r="BB232" i="1"/>
  <c r="BB231" i="1"/>
  <c r="BB230" i="1"/>
  <c r="BB228" i="1"/>
  <c r="BB214" i="1"/>
  <c r="I133" i="16" l="1"/>
  <c r="I131" i="16"/>
  <c r="I130" i="16"/>
  <c r="I129" i="16"/>
  <c r="I127" i="16" s="1"/>
  <c r="I126" i="16"/>
  <c r="I124" i="16"/>
  <c r="I121" i="16"/>
  <c r="I120" i="16"/>
  <c r="I119" i="16"/>
  <c r="I118" i="16" s="1"/>
  <c r="I116" i="16"/>
  <c r="I113" i="16"/>
  <c r="I112" i="16"/>
  <c r="I111" i="16"/>
  <c r="I110" i="16" s="1"/>
  <c r="I109" i="16"/>
  <c r="I108" i="16"/>
  <c r="I105" i="16"/>
  <c r="I104" i="16"/>
  <c r="I103" i="16"/>
  <c r="I102" i="16"/>
  <c r="I101" i="16"/>
  <c r="I99" i="16"/>
  <c r="I96" i="16"/>
  <c r="I95" i="16"/>
  <c r="I93" i="16" s="1"/>
  <c r="I94" i="16"/>
  <c r="J66" i="16"/>
  <c r="I75" i="16"/>
  <c r="I73" i="16"/>
  <c r="I69" i="16"/>
  <c r="I68" i="16"/>
  <c r="I67" i="16"/>
  <c r="I135" i="1"/>
  <c r="I133" i="1"/>
  <c r="I132" i="1"/>
  <c r="I131" i="1"/>
  <c r="I128" i="1"/>
  <c r="I126" i="1"/>
  <c r="I123" i="1"/>
  <c r="I122" i="1"/>
  <c r="I121" i="1"/>
  <c r="I118" i="1"/>
  <c r="I115" i="1"/>
  <c r="I114" i="1"/>
  <c r="I113" i="1"/>
  <c r="I111" i="1"/>
  <c r="I110" i="1"/>
  <c r="I107" i="1"/>
  <c r="I106" i="1"/>
  <c r="I105" i="1"/>
  <c r="I77" i="1"/>
  <c r="I75" i="1"/>
  <c r="I69" i="1"/>
  <c r="I70" i="1"/>
  <c r="I71" i="1"/>
  <c r="I104" i="1" l="1"/>
  <c r="AM127" i="16"/>
  <c r="AL127" i="16"/>
  <c r="AK127" i="16"/>
  <c r="AJ127" i="16"/>
  <c r="AI127" i="16"/>
  <c r="AH127" i="16"/>
  <c r="AG127" i="16"/>
  <c r="AF127" i="16"/>
  <c r="AE127" i="16"/>
  <c r="AD127" i="16"/>
  <c r="AC127" i="16"/>
  <c r="AB127" i="16"/>
  <c r="AA127" i="16"/>
  <c r="Z127" i="16"/>
  <c r="Y127" i="16"/>
  <c r="X127" i="16"/>
  <c r="W127" i="16"/>
  <c r="V127" i="16"/>
  <c r="U127" i="16"/>
  <c r="T127" i="16"/>
  <c r="S127" i="16"/>
  <c r="R127" i="16"/>
  <c r="Q127" i="16"/>
  <c r="P127" i="16"/>
  <c r="O127" i="16"/>
  <c r="N127" i="16"/>
  <c r="M127" i="16"/>
  <c r="L127" i="16"/>
  <c r="K127" i="16"/>
  <c r="J127" i="16"/>
  <c r="H127" i="16"/>
  <c r="AM118" i="16"/>
  <c r="AL118" i="16"/>
  <c r="AK118" i="16"/>
  <c r="AJ118" i="16"/>
  <c r="AI118" i="16"/>
  <c r="AH118" i="16"/>
  <c r="AG118" i="16"/>
  <c r="AF118" i="16"/>
  <c r="AE118" i="16"/>
  <c r="AD118" i="16"/>
  <c r="AC118" i="16"/>
  <c r="AB118" i="16"/>
  <c r="AA118" i="16"/>
  <c r="Z118" i="16"/>
  <c r="Y118" i="16"/>
  <c r="X118" i="16"/>
  <c r="W118" i="16"/>
  <c r="V118" i="16"/>
  <c r="U118" i="16"/>
  <c r="T118" i="16"/>
  <c r="S118" i="16"/>
  <c r="R118" i="16"/>
  <c r="Q118" i="16"/>
  <c r="P118" i="16"/>
  <c r="O118" i="16"/>
  <c r="N118" i="16"/>
  <c r="M118" i="16"/>
  <c r="L118" i="16"/>
  <c r="K118" i="16"/>
  <c r="J118" i="16"/>
  <c r="H118" i="16"/>
  <c r="AM110" i="16"/>
  <c r="AL110" i="16"/>
  <c r="AK110" i="16"/>
  <c r="AJ110" i="16"/>
  <c r="AI110" i="16"/>
  <c r="AH110" i="16"/>
  <c r="AG110" i="16"/>
  <c r="AF110" i="16"/>
  <c r="AE110" i="16"/>
  <c r="AD110" i="16"/>
  <c r="AC110" i="16"/>
  <c r="AB110" i="16"/>
  <c r="AA110" i="16"/>
  <c r="Z110" i="16"/>
  <c r="Y110" i="16"/>
  <c r="X110" i="16"/>
  <c r="W110" i="16"/>
  <c r="V110" i="16"/>
  <c r="U110" i="16"/>
  <c r="T110" i="16"/>
  <c r="S110" i="16"/>
  <c r="R110" i="16"/>
  <c r="Q110" i="16"/>
  <c r="P110" i="16"/>
  <c r="O110" i="16"/>
  <c r="N110" i="16"/>
  <c r="M110" i="16"/>
  <c r="L110" i="16"/>
  <c r="K110" i="16"/>
  <c r="J110" i="16"/>
  <c r="H110" i="16"/>
  <c r="AM102" i="16"/>
  <c r="AL102" i="16"/>
  <c r="AK102" i="16"/>
  <c r="AJ102" i="16"/>
  <c r="AI102" i="16"/>
  <c r="AH102" i="16"/>
  <c r="AG102" i="16"/>
  <c r="AF102" i="16"/>
  <c r="AE102" i="16"/>
  <c r="AD102" i="16"/>
  <c r="AC102" i="16"/>
  <c r="AB102" i="16"/>
  <c r="AA102" i="16"/>
  <c r="Z102" i="16"/>
  <c r="Y102" i="16"/>
  <c r="X102" i="16"/>
  <c r="W102" i="16"/>
  <c r="V102" i="16"/>
  <c r="U102" i="16"/>
  <c r="T102" i="16"/>
  <c r="S102" i="16"/>
  <c r="R102" i="16"/>
  <c r="Q102" i="16"/>
  <c r="P102" i="16"/>
  <c r="O102" i="16"/>
  <c r="N102" i="16"/>
  <c r="M102" i="16"/>
  <c r="L102" i="16"/>
  <c r="K102" i="16"/>
  <c r="J102" i="16"/>
  <c r="H102" i="16"/>
  <c r="AM101" i="16"/>
  <c r="AL101" i="16"/>
  <c r="AK101" i="16"/>
  <c r="AJ101" i="16"/>
  <c r="AI101" i="16"/>
  <c r="AH101" i="16"/>
  <c r="AG101" i="16"/>
  <c r="AF101" i="16"/>
  <c r="AE101" i="16"/>
  <c r="AD101" i="16"/>
  <c r="AC101" i="16"/>
  <c r="AB101" i="16"/>
  <c r="AA101" i="16"/>
  <c r="Z101" i="16"/>
  <c r="Y101" i="16"/>
  <c r="X101" i="16"/>
  <c r="W101" i="16"/>
  <c r="V101" i="16"/>
  <c r="U101" i="16"/>
  <c r="T101" i="16"/>
  <c r="S101" i="16"/>
  <c r="R101" i="16"/>
  <c r="Q101" i="16"/>
  <c r="P101" i="16"/>
  <c r="O101" i="16"/>
  <c r="N101" i="16"/>
  <c r="M101" i="16"/>
  <c r="L101" i="16"/>
  <c r="K101" i="16"/>
  <c r="J101" i="16"/>
  <c r="H101" i="16"/>
  <c r="AM99" i="16"/>
  <c r="AL99" i="16"/>
  <c r="AK99" i="16"/>
  <c r="AJ99" i="16"/>
  <c r="AI99" i="16"/>
  <c r="AH99" i="16"/>
  <c r="AG99" i="16"/>
  <c r="AF99" i="16"/>
  <c r="AE99" i="16"/>
  <c r="AD99" i="16"/>
  <c r="AC99" i="16"/>
  <c r="AB99" i="16"/>
  <c r="AA99" i="16"/>
  <c r="Z99" i="16"/>
  <c r="Y99" i="16"/>
  <c r="X99" i="16"/>
  <c r="W99" i="16"/>
  <c r="V99" i="16"/>
  <c r="U99" i="16"/>
  <c r="T99" i="16"/>
  <c r="S99" i="16"/>
  <c r="R99" i="16"/>
  <c r="Q99" i="16"/>
  <c r="P99" i="16"/>
  <c r="O99" i="16"/>
  <c r="N99" i="16"/>
  <c r="M99" i="16"/>
  <c r="L99" i="16"/>
  <c r="K99" i="16"/>
  <c r="J99" i="16"/>
  <c r="H99" i="16"/>
  <c r="AM97" i="16"/>
  <c r="AL97" i="16"/>
  <c r="AK97" i="16"/>
  <c r="AJ97" i="16"/>
  <c r="AI97" i="16"/>
  <c r="AH97" i="16"/>
  <c r="AG97" i="16"/>
  <c r="AF97" i="16"/>
  <c r="AE97" i="16"/>
  <c r="AD97" i="16"/>
  <c r="AC97" i="16"/>
  <c r="AB97" i="16"/>
  <c r="AA97" i="16"/>
  <c r="Z97" i="16"/>
  <c r="Y97" i="16"/>
  <c r="X97" i="16"/>
  <c r="W97" i="16"/>
  <c r="V97" i="16"/>
  <c r="U97" i="16"/>
  <c r="T97" i="16"/>
  <c r="S97" i="16"/>
  <c r="R97" i="16"/>
  <c r="Q97" i="16"/>
  <c r="P97" i="16"/>
  <c r="O97" i="16"/>
  <c r="N97" i="16"/>
  <c r="M97" i="16"/>
  <c r="L97" i="16"/>
  <c r="K97" i="16"/>
  <c r="J97" i="16"/>
  <c r="H97" i="16"/>
  <c r="I97" i="16" s="1"/>
  <c r="AM96" i="16"/>
  <c r="AL96" i="16"/>
  <c r="AL93" i="16" s="1"/>
  <c r="AK96" i="16"/>
  <c r="AJ96" i="16"/>
  <c r="AI96" i="16"/>
  <c r="AH96" i="16"/>
  <c r="AG96" i="16"/>
  <c r="AF96" i="16"/>
  <c r="AE96" i="16"/>
  <c r="AD96" i="16"/>
  <c r="AC96" i="16"/>
  <c r="AB96" i="16"/>
  <c r="AA96" i="16"/>
  <c r="Z96" i="16"/>
  <c r="Z93" i="16" s="1"/>
  <c r="Y96" i="16"/>
  <c r="X96" i="16"/>
  <c r="W96" i="16"/>
  <c r="V96" i="16"/>
  <c r="U96" i="16"/>
  <c r="T96" i="16"/>
  <c r="S96" i="16"/>
  <c r="R96" i="16"/>
  <c r="Q96" i="16"/>
  <c r="P96" i="16"/>
  <c r="O96" i="16"/>
  <c r="N96" i="16"/>
  <c r="N93" i="16" s="1"/>
  <c r="M96" i="16"/>
  <c r="L96" i="16"/>
  <c r="K96" i="16"/>
  <c r="J96" i="16"/>
  <c r="H96" i="16"/>
  <c r="AM95" i="16"/>
  <c r="AL95" i="16"/>
  <c r="AK95" i="16"/>
  <c r="AJ95" i="16"/>
  <c r="AI95" i="16"/>
  <c r="AH95" i="16"/>
  <c r="AG95" i="16"/>
  <c r="AF95" i="16"/>
  <c r="AE95" i="16"/>
  <c r="AD95" i="16"/>
  <c r="AC95" i="16"/>
  <c r="AB95" i="16"/>
  <c r="AA95" i="16"/>
  <c r="Z95" i="16"/>
  <c r="Y95" i="16"/>
  <c r="X95" i="16"/>
  <c r="W95" i="16"/>
  <c r="V95" i="16"/>
  <c r="U95" i="16"/>
  <c r="T95" i="16"/>
  <c r="S95" i="16"/>
  <c r="R95" i="16"/>
  <c r="Q95" i="16"/>
  <c r="P95" i="16"/>
  <c r="O95" i="16"/>
  <c r="N95" i="16"/>
  <c r="M95" i="16"/>
  <c r="L95" i="16"/>
  <c r="K95" i="16"/>
  <c r="J95" i="16"/>
  <c r="H95" i="16"/>
  <c r="AM94" i="16"/>
  <c r="AM93" i="16" s="1"/>
  <c r="AL94" i="16"/>
  <c r="AK94" i="16"/>
  <c r="AJ94" i="16"/>
  <c r="AI94" i="16"/>
  <c r="AI93" i="16" s="1"/>
  <c r="AH94" i="16"/>
  <c r="AG94" i="16"/>
  <c r="AF94" i="16"/>
  <c r="AE94" i="16"/>
  <c r="AD94" i="16"/>
  <c r="AD93" i="16" s="1"/>
  <c r="AC94" i="16"/>
  <c r="AC93" i="16" s="1"/>
  <c r="AB94" i="16"/>
  <c r="AB93" i="16" s="1"/>
  <c r="AA94" i="16"/>
  <c r="AA93" i="16" s="1"/>
  <c r="Z94" i="16"/>
  <c r="Y94" i="16"/>
  <c r="X94" i="16"/>
  <c r="W94" i="16"/>
  <c r="V94" i="16"/>
  <c r="U94" i="16"/>
  <c r="T94" i="16"/>
  <c r="T93" i="16" s="1"/>
  <c r="S94" i="16"/>
  <c r="R94" i="16"/>
  <c r="R93" i="16" s="1"/>
  <c r="Q94" i="16"/>
  <c r="P94" i="16"/>
  <c r="O94" i="16"/>
  <c r="O93" i="16" s="1"/>
  <c r="N94" i="16"/>
  <c r="M94" i="16"/>
  <c r="L94" i="16"/>
  <c r="K94" i="16"/>
  <c r="J94" i="16"/>
  <c r="H94" i="16"/>
  <c r="AH93" i="16"/>
  <c r="AF93" i="16"/>
  <c r="W93" i="16"/>
  <c r="V93" i="16"/>
  <c r="H93" i="16"/>
  <c r="J103" i="1"/>
  <c r="K103" i="1"/>
  <c r="L103" i="1"/>
  <c r="M103" i="1"/>
  <c r="N103" i="1"/>
  <c r="O103" i="1"/>
  <c r="P103" i="1"/>
  <c r="Q103" i="1"/>
  <c r="R103" i="1"/>
  <c r="S103" i="1"/>
  <c r="T103" i="1"/>
  <c r="U103" i="1"/>
  <c r="V103" i="1"/>
  <c r="W103" i="1"/>
  <c r="X103" i="1"/>
  <c r="Y103" i="1"/>
  <c r="Z103" i="1"/>
  <c r="AA103" i="1"/>
  <c r="AB103" i="1"/>
  <c r="AC103" i="1"/>
  <c r="AD103" i="1"/>
  <c r="AE103" i="1"/>
  <c r="AF103" i="1"/>
  <c r="AG103" i="1"/>
  <c r="AH103" i="1"/>
  <c r="AI103" i="1"/>
  <c r="AJ103" i="1"/>
  <c r="AK103" i="1"/>
  <c r="AL103" i="1"/>
  <c r="AM103" i="1"/>
  <c r="H103" i="1"/>
  <c r="I103" i="1" s="1"/>
  <c r="J93" i="16" l="1"/>
  <c r="K93" i="16"/>
  <c r="Q93" i="16"/>
  <c r="M93" i="16"/>
  <c r="Y93" i="16"/>
  <c r="P93" i="16"/>
  <c r="S93" i="16"/>
  <c r="AE93" i="16"/>
  <c r="AG93" i="16"/>
  <c r="U93" i="16"/>
  <c r="L93" i="16"/>
  <c r="X93" i="16"/>
  <c r="AK93" i="16"/>
  <c r="AJ93" i="16"/>
  <c r="I120" i="1"/>
  <c r="J120" i="1"/>
  <c r="K120" i="1"/>
  <c r="L120" i="1"/>
  <c r="M120" i="1"/>
  <c r="N120" i="1"/>
  <c r="O120" i="1"/>
  <c r="P120" i="1"/>
  <c r="Q120" i="1"/>
  <c r="R120" i="1"/>
  <c r="S120" i="1"/>
  <c r="T120" i="1"/>
  <c r="U120" i="1"/>
  <c r="V120" i="1"/>
  <c r="W120" i="1"/>
  <c r="X120" i="1"/>
  <c r="Y120" i="1"/>
  <c r="Z120" i="1"/>
  <c r="AA120" i="1"/>
  <c r="AB120" i="1"/>
  <c r="AC120" i="1"/>
  <c r="AD120" i="1"/>
  <c r="AE120" i="1"/>
  <c r="AF120" i="1"/>
  <c r="AG120" i="1"/>
  <c r="AH120" i="1"/>
  <c r="AI120" i="1"/>
  <c r="AJ120" i="1"/>
  <c r="AK120" i="1"/>
  <c r="AL120" i="1"/>
  <c r="AM120" i="1"/>
  <c r="H120" i="1"/>
  <c r="I112" i="1"/>
  <c r="J112" i="1"/>
  <c r="K112" i="1"/>
  <c r="L112" i="1"/>
  <c r="M112" i="1"/>
  <c r="N112" i="1"/>
  <c r="O112" i="1"/>
  <c r="P112" i="1"/>
  <c r="Q112" i="1"/>
  <c r="R112" i="1"/>
  <c r="S112" i="1"/>
  <c r="T112" i="1"/>
  <c r="U112" i="1"/>
  <c r="V112" i="1"/>
  <c r="W112" i="1"/>
  <c r="X112" i="1"/>
  <c r="Y112" i="1"/>
  <c r="Z112" i="1"/>
  <c r="AA112" i="1"/>
  <c r="AB112" i="1"/>
  <c r="AC112" i="1"/>
  <c r="AD112" i="1"/>
  <c r="AE112" i="1"/>
  <c r="AF112" i="1"/>
  <c r="AG112" i="1"/>
  <c r="AH112" i="1"/>
  <c r="AI112" i="1"/>
  <c r="AJ112" i="1"/>
  <c r="AK112" i="1"/>
  <c r="AL112" i="1"/>
  <c r="AM112" i="1"/>
  <c r="H112" i="1"/>
  <c r="J99" i="1"/>
  <c r="K99" i="1"/>
  <c r="L99" i="1"/>
  <c r="M99" i="1"/>
  <c r="N99" i="1"/>
  <c r="O99" i="1"/>
  <c r="P99" i="1"/>
  <c r="Q99" i="1"/>
  <c r="R99" i="1"/>
  <c r="S99" i="1"/>
  <c r="T99" i="1"/>
  <c r="U99" i="1"/>
  <c r="V99" i="1"/>
  <c r="W99" i="1"/>
  <c r="X99" i="1"/>
  <c r="Y99" i="1"/>
  <c r="Z99" i="1"/>
  <c r="AA99" i="1"/>
  <c r="AB99" i="1"/>
  <c r="AC99" i="1"/>
  <c r="AD99" i="1"/>
  <c r="AE99" i="1"/>
  <c r="AF99" i="1"/>
  <c r="AG99" i="1"/>
  <c r="AH99" i="1"/>
  <c r="AI99" i="1"/>
  <c r="AJ99" i="1"/>
  <c r="AK99" i="1"/>
  <c r="AL99" i="1"/>
  <c r="AM99" i="1"/>
  <c r="H99" i="1"/>
  <c r="I99" i="1" s="1"/>
  <c r="J104" i="1"/>
  <c r="K104" i="1"/>
  <c r="L104" i="1"/>
  <c r="M104" i="1"/>
  <c r="N104" i="1"/>
  <c r="O104" i="1"/>
  <c r="P104" i="1"/>
  <c r="Q104" i="1"/>
  <c r="R104" i="1"/>
  <c r="S104" i="1"/>
  <c r="T104" i="1"/>
  <c r="U104" i="1"/>
  <c r="V104" i="1"/>
  <c r="W104" i="1"/>
  <c r="X104" i="1"/>
  <c r="Y104" i="1"/>
  <c r="Z104" i="1"/>
  <c r="AA104" i="1"/>
  <c r="AB104" i="1"/>
  <c r="AC104" i="1"/>
  <c r="AD104" i="1"/>
  <c r="AE104" i="1"/>
  <c r="AF104" i="1"/>
  <c r="AG104" i="1"/>
  <c r="AH104" i="1"/>
  <c r="AI104" i="1"/>
  <c r="AJ104" i="1"/>
  <c r="AK104" i="1"/>
  <c r="AL104" i="1"/>
  <c r="AM104" i="1"/>
  <c r="H104" i="1"/>
  <c r="H101" i="1"/>
  <c r="I101" i="1" s="1"/>
  <c r="H66" i="16"/>
  <c r="I66" i="16" s="1"/>
  <c r="H68" i="1"/>
  <c r="I68" i="1" s="1"/>
  <c r="AM66" i="16"/>
  <c r="AL66" i="16"/>
  <c r="AK66" i="16"/>
  <c r="AJ66" i="16"/>
  <c r="AI66" i="16"/>
  <c r="AH66" i="16"/>
  <c r="AG66" i="16"/>
  <c r="AF66" i="16"/>
  <c r="AE66" i="16"/>
  <c r="AD66" i="16"/>
  <c r="AC66" i="16"/>
  <c r="AB66" i="16"/>
  <c r="AA66" i="16"/>
  <c r="Z66" i="16"/>
  <c r="Y66" i="16"/>
  <c r="X66" i="16"/>
  <c r="W66" i="16"/>
  <c r="V66" i="16"/>
  <c r="U66" i="16"/>
  <c r="T66" i="16"/>
  <c r="S66" i="16"/>
  <c r="R66" i="16"/>
  <c r="Q66" i="16"/>
  <c r="P66" i="16"/>
  <c r="O66" i="16"/>
  <c r="N66" i="16"/>
  <c r="M66" i="16"/>
  <c r="L66" i="16"/>
  <c r="K66" i="16"/>
  <c r="J68" i="1"/>
  <c r="K68" i="1"/>
  <c r="L68" i="1"/>
  <c r="M68" i="1"/>
  <c r="N68" i="1"/>
  <c r="O68" i="1"/>
  <c r="P68" i="1"/>
  <c r="Q68" i="1"/>
  <c r="R68" i="1"/>
  <c r="S68" i="1"/>
  <c r="T68" i="1"/>
  <c r="U68" i="1"/>
  <c r="V68" i="1"/>
  <c r="W68" i="1"/>
  <c r="X68" i="1"/>
  <c r="Y68" i="1"/>
  <c r="Z68" i="1"/>
  <c r="AA68" i="1"/>
  <c r="AB68" i="1"/>
  <c r="AC68" i="1"/>
  <c r="AD68" i="1"/>
  <c r="AE68" i="1"/>
  <c r="AF68" i="1"/>
  <c r="AG68" i="1"/>
  <c r="AH68" i="1"/>
  <c r="AI68" i="1"/>
  <c r="AJ68" i="1"/>
  <c r="AK68" i="1"/>
  <c r="AL68" i="1"/>
  <c r="AM68" i="1"/>
  <c r="I129" i="1" l="1"/>
  <c r="J129" i="1"/>
  <c r="K129" i="1"/>
  <c r="L129" i="1"/>
  <c r="M129" i="1"/>
  <c r="N129" i="1"/>
  <c r="O129" i="1"/>
  <c r="P129" i="1"/>
  <c r="Q129" i="1"/>
  <c r="R129" i="1"/>
  <c r="S129" i="1"/>
  <c r="T129" i="1"/>
  <c r="U129" i="1"/>
  <c r="V129" i="1"/>
  <c r="W129" i="1"/>
  <c r="X129" i="1"/>
  <c r="Y129" i="1"/>
  <c r="Z129" i="1"/>
  <c r="AA129" i="1"/>
  <c r="AB129" i="1"/>
  <c r="AC129" i="1"/>
  <c r="AD129" i="1"/>
  <c r="AE129" i="1"/>
  <c r="AF129" i="1"/>
  <c r="AG129" i="1"/>
  <c r="AH129" i="1"/>
  <c r="AI129" i="1"/>
  <c r="AJ129" i="1"/>
  <c r="AK129" i="1"/>
  <c r="AL129" i="1"/>
  <c r="AM129" i="1"/>
  <c r="H129" i="1"/>
  <c r="J96" i="1"/>
  <c r="K96" i="1"/>
  <c r="L96" i="1"/>
  <c r="M96" i="1"/>
  <c r="N96" i="1"/>
  <c r="O96" i="1"/>
  <c r="P96" i="1"/>
  <c r="Q96" i="1"/>
  <c r="R96" i="1"/>
  <c r="S96" i="1"/>
  <c r="T96" i="1"/>
  <c r="U96" i="1"/>
  <c r="V96" i="1"/>
  <c r="W96" i="1"/>
  <c r="X96" i="1"/>
  <c r="Y96" i="1"/>
  <c r="Z96" i="1"/>
  <c r="AA96" i="1"/>
  <c r="AB96" i="1"/>
  <c r="AC96" i="1"/>
  <c r="AD96" i="1"/>
  <c r="AE96" i="1"/>
  <c r="AF96" i="1"/>
  <c r="AG96" i="1"/>
  <c r="AH96" i="1"/>
  <c r="AI96" i="1"/>
  <c r="AJ96" i="1"/>
  <c r="AK96" i="1"/>
  <c r="AL96" i="1"/>
  <c r="AM96" i="1"/>
  <c r="J97" i="1"/>
  <c r="K97" i="1"/>
  <c r="L97" i="1"/>
  <c r="M97" i="1"/>
  <c r="N97" i="1"/>
  <c r="O97" i="1"/>
  <c r="P97" i="1"/>
  <c r="Q97" i="1"/>
  <c r="R97" i="1"/>
  <c r="S97" i="1"/>
  <c r="T97" i="1"/>
  <c r="U97" i="1"/>
  <c r="V97" i="1"/>
  <c r="W97" i="1"/>
  <c r="X97" i="1"/>
  <c r="Y97" i="1"/>
  <c r="Z97" i="1"/>
  <c r="AA97" i="1"/>
  <c r="AB97" i="1"/>
  <c r="AC97" i="1"/>
  <c r="AD97" i="1"/>
  <c r="AE97" i="1"/>
  <c r="AF97" i="1"/>
  <c r="AG97" i="1"/>
  <c r="AH97" i="1"/>
  <c r="AI97" i="1"/>
  <c r="AJ97" i="1"/>
  <c r="AK97" i="1"/>
  <c r="AL97" i="1"/>
  <c r="AM97" i="1"/>
  <c r="J98" i="1"/>
  <c r="K98" i="1"/>
  <c r="L98" i="1"/>
  <c r="M98" i="1"/>
  <c r="N98" i="1"/>
  <c r="O98" i="1"/>
  <c r="P98" i="1"/>
  <c r="Q98" i="1"/>
  <c r="R98" i="1"/>
  <c r="S98" i="1"/>
  <c r="T98" i="1"/>
  <c r="U98" i="1"/>
  <c r="V98" i="1"/>
  <c r="W98" i="1"/>
  <c r="X98" i="1"/>
  <c r="Y98" i="1"/>
  <c r="Z98" i="1"/>
  <c r="AA98" i="1"/>
  <c r="AB98" i="1"/>
  <c r="AC98" i="1"/>
  <c r="AD98" i="1"/>
  <c r="AE98" i="1"/>
  <c r="AF98" i="1"/>
  <c r="AG98" i="1"/>
  <c r="AH98" i="1"/>
  <c r="AI98" i="1"/>
  <c r="AJ98" i="1"/>
  <c r="AK98" i="1"/>
  <c r="AL98" i="1"/>
  <c r="AM98" i="1"/>
  <c r="J101" i="1"/>
  <c r="K101" i="1"/>
  <c r="L101" i="1"/>
  <c r="M101" i="1"/>
  <c r="N101" i="1"/>
  <c r="O101" i="1"/>
  <c r="P101" i="1"/>
  <c r="Q101" i="1"/>
  <c r="R101" i="1"/>
  <c r="S101" i="1"/>
  <c r="T101" i="1"/>
  <c r="U101" i="1"/>
  <c r="V101" i="1"/>
  <c r="W101" i="1"/>
  <c r="X101" i="1"/>
  <c r="Y101" i="1"/>
  <c r="Z101" i="1"/>
  <c r="AA101" i="1"/>
  <c r="AB101" i="1"/>
  <c r="AC101" i="1"/>
  <c r="AD101" i="1"/>
  <c r="AE101" i="1"/>
  <c r="AF101" i="1"/>
  <c r="AG101" i="1"/>
  <c r="AH101" i="1"/>
  <c r="AI101" i="1"/>
  <c r="AJ101" i="1"/>
  <c r="AK101" i="1"/>
  <c r="AL101" i="1"/>
  <c r="AM101" i="1"/>
  <c r="H98" i="1"/>
  <c r="I98" i="1" s="1"/>
  <c r="H97" i="1"/>
  <c r="I97" i="1" s="1"/>
  <c r="H96" i="1"/>
  <c r="I96" i="1" s="1"/>
  <c r="AM95" i="1" l="1"/>
  <c r="AB95" i="1"/>
  <c r="P95" i="1"/>
  <c r="AA95" i="1"/>
  <c r="N95" i="1"/>
  <c r="Z95" i="1"/>
  <c r="AL95" i="1"/>
  <c r="O95" i="1"/>
  <c r="AK95" i="1"/>
  <c r="Y95" i="1"/>
  <c r="M95" i="1"/>
  <c r="AJ95" i="1"/>
  <c r="X95" i="1"/>
  <c r="L95" i="1"/>
  <c r="AI95" i="1"/>
  <c r="W95" i="1"/>
  <c r="K95" i="1"/>
  <c r="AH95" i="1"/>
  <c r="V95" i="1"/>
  <c r="J95" i="1"/>
  <c r="AG95" i="1"/>
  <c r="U95" i="1"/>
  <c r="I95" i="1"/>
  <c r="AF95" i="1"/>
  <c r="T95" i="1"/>
  <c r="AE95" i="1"/>
  <c r="S95" i="1"/>
  <c r="AD95" i="1"/>
  <c r="R95" i="1"/>
  <c r="AC95" i="1"/>
  <c r="Q95" i="1"/>
  <c r="H95" i="1"/>
  <c r="BB268" i="17"/>
  <c r="BB344" i="16"/>
  <c r="BB348" i="1"/>
  <c r="BB349" i="1"/>
  <c r="BB348" i="17" l="1"/>
  <c r="BB347" i="17"/>
  <c r="BB346" i="17"/>
  <c r="BB345" i="17"/>
  <c r="BB344" i="17"/>
  <c r="BB343" i="17"/>
  <c r="BB342" i="17"/>
  <c r="BB341" i="17"/>
  <c r="BB340" i="17"/>
  <c r="BB339" i="17"/>
  <c r="BB338" i="17"/>
  <c r="BB337" i="17"/>
  <c r="BB336" i="17"/>
  <c r="BB335" i="17"/>
  <c r="BB334" i="17"/>
  <c r="BB333" i="17"/>
  <c r="BB332" i="17"/>
  <c r="BB331" i="17"/>
  <c r="BB330" i="17"/>
  <c r="BB329" i="17"/>
  <c r="BB328" i="17"/>
  <c r="BB327" i="17"/>
  <c r="BB326" i="17"/>
  <c r="BB325" i="17"/>
  <c r="BB324" i="17"/>
  <c r="BB323" i="17"/>
  <c r="BB322" i="17"/>
  <c r="BB321" i="17"/>
  <c r="BB320" i="17"/>
  <c r="BB319" i="17"/>
  <c r="BB318" i="17"/>
  <c r="BB317" i="17"/>
  <c r="BB316" i="17"/>
  <c r="BB315" i="17"/>
  <c r="BB314" i="17"/>
  <c r="BB313" i="17"/>
  <c r="BB312" i="17"/>
  <c r="BB311" i="17"/>
  <c r="BB310" i="17"/>
  <c r="BB309" i="17"/>
  <c r="BB308" i="17"/>
  <c r="BB307" i="17"/>
  <c r="BB306" i="17"/>
  <c r="BB305" i="17"/>
  <c r="BB304" i="17"/>
  <c r="BB303" i="17"/>
  <c r="BB302" i="17"/>
  <c r="BB301" i="17"/>
  <c r="BB300" i="17"/>
  <c r="BB299" i="17"/>
  <c r="BB298" i="17"/>
  <c r="BB297" i="17"/>
  <c r="BB296" i="17"/>
  <c r="BB295" i="17"/>
  <c r="BB294" i="17"/>
  <c r="BB293" i="17"/>
  <c r="BB292" i="17"/>
  <c r="BB291" i="17"/>
  <c r="BB290" i="17"/>
  <c r="BB289" i="17"/>
  <c r="BB288" i="17"/>
  <c r="BB287" i="17"/>
  <c r="BB286" i="17"/>
  <c r="BB285" i="17"/>
  <c r="BB284" i="17"/>
  <c r="BB283" i="17"/>
  <c r="BB282" i="17"/>
  <c r="BB281" i="17"/>
  <c r="BB280" i="17"/>
  <c r="BB279" i="17"/>
  <c r="BB278" i="17"/>
  <c r="BB277" i="17"/>
  <c r="BB276" i="17"/>
  <c r="BB275" i="17"/>
  <c r="BB274" i="17"/>
  <c r="BB273" i="17"/>
  <c r="BB272" i="17"/>
  <c r="BB271" i="17"/>
  <c r="BB270" i="17"/>
  <c r="BB269" i="17"/>
  <c r="BB267" i="17"/>
  <c r="BB266" i="17"/>
  <c r="BB265" i="17"/>
  <c r="BB264" i="17"/>
  <c r="BB263" i="17"/>
  <c r="BB262" i="17"/>
  <c r="BB261" i="17"/>
  <c r="BB260" i="17"/>
  <c r="BB259" i="17"/>
  <c r="BB258" i="17"/>
  <c r="BB257" i="17"/>
  <c r="BB256" i="17"/>
  <c r="BB255" i="17"/>
  <c r="BB254" i="17"/>
  <c r="BB253" i="17"/>
  <c r="BB252" i="17"/>
  <c r="BB251" i="17"/>
  <c r="BB250" i="17"/>
  <c r="BB249" i="17"/>
  <c r="BB248" i="17"/>
  <c r="BB247" i="17"/>
  <c r="BB246" i="17"/>
  <c r="BB245" i="17"/>
  <c r="BB244" i="17"/>
  <c r="BB243" i="17"/>
  <c r="BB242" i="17"/>
  <c r="BB241" i="17"/>
  <c r="BB240" i="17"/>
  <c r="BB239" i="17"/>
  <c r="BB238" i="17"/>
  <c r="BB237" i="17"/>
  <c r="BB236" i="17"/>
  <c r="BB235" i="17"/>
  <c r="BB234" i="17"/>
  <c r="BB233" i="17"/>
  <c r="BB232" i="17"/>
  <c r="BB231" i="17"/>
  <c r="BB230" i="17"/>
  <c r="BB229" i="17"/>
  <c r="BB228" i="17"/>
  <c r="BB227" i="17"/>
  <c r="BB226" i="17"/>
  <c r="BB225" i="17"/>
  <c r="BB224" i="17"/>
  <c r="BB223" i="17"/>
  <c r="BB222" i="17"/>
  <c r="BB221" i="17"/>
  <c r="BB220" i="17"/>
  <c r="BB219" i="17"/>
  <c r="BB218" i="17"/>
  <c r="BB212" i="17"/>
  <c r="H180" i="17"/>
  <c r="BB160" i="17"/>
  <c r="BB145" i="17"/>
  <c r="BB141" i="17"/>
  <c r="BB348" i="16"/>
  <c r="BB347" i="16"/>
  <c r="BB346" i="16"/>
  <c r="BB345" i="16"/>
  <c r="BB343" i="16"/>
  <c r="BB342" i="16"/>
  <c r="BB341" i="16"/>
  <c r="BB340" i="16"/>
  <c r="BB339" i="16"/>
  <c r="BB338" i="16"/>
  <c r="BB337" i="16"/>
  <c r="BB336" i="16"/>
  <c r="BB335" i="16"/>
  <c r="BB334" i="16"/>
  <c r="BB333" i="16"/>
  <c r="BB332" i="16"/>
  <c r="BB331" i="16"/>
  <c r="BB330" i="16"/>
  <c r="BB329" i="16"/>
  <c r="BB328" i="16"/>
  <c r="BB327" i="16"/>
  <c r="BB326" i="16"/>
  <c r="BB325" i="16"/>
  <c r="BB324" i="16"/>
  <c r="BB323" i="16"/>
  <c r="BB322" i="16"/>
  <c r="BB321" i="16"/>
  <c r="BB320" i="16"/>
  <c r="BB319" i="16"/>
  <c r="BB318" i="16"/>
  <c r="BB317" i="16"/>
  <c r="BB316" i="16"/>
  <c r="BB315" i="16"/>
  <c r="BB314" i="16"/>
  <c r="BB313" i="16"/>
  <c r="BB312" i="16"/>
  <c r="BB311" i="16"/>
  <c r="BB310" i="16"/>
  <c r="BB309" i="16"/>
  <c r="BB308" i="16"/>
  <c r="BB307" i="16"/>
  <c r="BB306" i="16"/>
  <c r="BB305" i="16"/>
  <c r="BB304" i="16"/>
  <c r="BB303" i="16"/>
  <c r="BB302" i="16"/>
  <c r="BB301" i="16"/>
  <c r="BB300" i="16"/>
  <c r="BB299" i="16"/>
  <c r="BB298" i="16"/>
  <c r="BB297" i="16"/>
  <c r="BB296" i="16"/>
  <c r="BB295" i="16"/>
  <c r="BB294" i="16"/>
  <c r="BB293" i="16"/>
  <c r="BB292" i="16"/>
  <c r="BB291" i="16"/>
  <c r="BB290" i="16"/>
  <c r="BB289" i="16"/>
  <c r="BB288" i="16"/>
  <c r="BB287" i="16"/>
  <c r="BB286" i="16"/>
  <c r="BB285" i="16"/>
  <c r="BB284" i="16"/>
  <c r="BB283" i="16"/>
  <c r="BB282" i="16"/>
  <c r="BB281" i="16"/>
  <c r="BB280" i="16"/>
  <c r="BB279" i="16"/>
  <c r="BB278" i="16"/>
  <c r="BB277" i="16"/>
  <c r="BB276" i="16"/>
  <c r="BB275" i="16"/>
  <c r="BB274" i="16"/>
  <c r="BB273" i="16"/>
  <c r="BB272" i="16"/>
  <c r="BB271" i="16"/>
  <c r="BB270" i="16"/>
  <c r="BB269" i="16"/>
  <c r="BB268" i="16"/>
  <c r="BB267" i="16"/>
  <c r="BB266" i="16"/>
  <c r="BB265" i="16"/>
  <c r="BB264" i="16"/>
  <c r="BB263" i="16"/>
  <c r="BB262" i="16"/>
  <c r="BB261" i="16"/>
  <c r="BB225" i="16"/>
  <c r="BB224" i="16"/>
  <c r="BB223" i="16"/>
  <c r="BB222" i="16"/>
  <c r="BB221" i="16"/>
  <c r="BB220" i="16"/>
  <c r="BB219" i="16"/>
  <c r="BB218" i="16"/>
  <c r="BB212" i="16"/>
  <c r="BB160" i="16"/>
  <c r="BB145" i="16"/>
  <c r="BB141" i="16"/>
  <c r="BB221" i="1" l="1"/>
  <c r="BB222" i="1"/>
  <c r="BB223" i="1"/>
  <c r="BB224" i="1"/>
  <c r="BB225" i="1"/>
  <c r="BB226" i="1"/>
  <c r="BB227" i="1"/>
  <c r="BB263" i="1"/>
  <c r="BB264" i="1"/>
  <c r="BB265" i="1"/>
  <c r="BB266" i="1"/>
  <c r="BB267" i="1"/>
  <c r="BB268" i="1"/>
  <c r="BB269" i="1"/>
  <c r="BB270" i="1"/>
  <c r="BB271" i="1"/>
  <c r="BB272" i="1"/>
  <c r="BB273" i="1"/>
  <c r="BB274" i="1"/>
  <c r="BB275" i="1"/>
  <c r="BB276" i="1"/>
  <c r="BB277" i="1"/>
  <c r="BB278" i="1"/>
  <c r="BB279" i="1"/>
  <c r="BB280" i="1"/>
  <c r="BB281" i="1"/>
  <c r="BB282" i="1"/>
  <c r="BB283" i="1"/>
  <c r="BB284" i="1"/>
  <c r="BB285" i="1"/>
  <c r="BB286" i="1"/>
  <c r="BB287" i="1"/>
  <c r="BB288" i="1"/>
  <c r="BB289" i="1"/>
  <c r="BB290" i="1"/>
  <c r="BB291" i="1"/>
  <c r="BB292" i="1"/>
  <c r="BB293" i="1"/>
  <c r="BB294" i="1"/>
  <c r="BB295" i="1"/>
  <c r="BB296" i="1"/>
  <c r="BB297" i="1"/>
  <c r="BB298" i="1"/>
  <c r="BB299" i="1"/>
  <c r="BB300" i="1"/>
  <c r="BB301" i="1"/>
  <c r="BB302" i="1"/>
  <c r="BB303" i="1"/>
  <c r="BB304" i="1"/>
  <c r="BB305" i="1"/>
  <c r="BB306" i="1"/>
  <c r="BB307" i="1"/>
  <c r="BB308" i="1"/>
  <c r="BB309" i="1"/>
  <c r="BB310" i="1"/>
  <c r="BB311" i="1"/>
  <c r="BB312" i="1"/>
  <c r="BB313" i="1"/>
  <c r="BB314" i="1"/>
  <c r="BB315" i="1"/>
  <c r="BB316" i="1"/>
  <c r="BB317" i="1"/>
  <c r="BB318" i="1"/>
  <c r="BB319" i="1"/>
  <c r="BB320" i="1"/>
  <c r="BB321" i="1"/>
  <c r="BB322" i="1"/>
  <c r="BB323" i="1"/>
  <c r="BB324" i="1"/>
  <c r="BB325" i="1"/>
  <c r="BB326" i="1"/>
  <c r="BB327" i="1"/>
  <c r="BB328" i="1"/>
  <c r="BB329" i="1"/>
  <c r="BB330" i="1"/>
  <c r="BB331" i="1"/>
  <c r="BB332" i="1"/>
  <c r="BB333" i="1"/>
  <c r="BB334" i="1"/>
  <c r="BB335" i="1"/>
  <c r="BB336" i="1"/>
  <c r="BB337" i="1"/>
  <c r="BB338" i="1"/>
  <c r="BB339" i="1"/>
  <c r="BB340" i="1"/>
  <c r="BB341" i="1"/>
  <c r="BB342" i="1"/>
  <c r="BB343" i="1"/>
  <c r="BB344" i="1"/>
  <c r="BB345" i="1"/>
  <c r="BB346" i="1"/>
  <c r="BB347" i="1"/>
  <c r="BB350" i="1"/>
  <c r="BB220" i="1"/>
  <c r="BB147" i="1" l="1"/>
  <c r="BB143" i="1" l="1"/>
  <c r="BB162" i="1"/>
  <c r="D4" i="2" l="1"/>
</calcChain>
</file>

<file path=xl/sharedStrings.xml><?xml version="1.0" encoding="utf-8"?>
<sst xmlns="http://schemas.openxmlformats.org/spreadsheetml/2006/main" count="8256" uniqueCount="731">
  <si>
    <r>
      <rPr>
        <b/>
        <sz val="20"/>
        <color rgb="FF06728C"/>
        <rFont val="Calibri"/>
        <family val="2"/>
      </rPr>
      <t xml:space="preserve">Article 38 Reporting on national projections </t>
    </r>
    <r>
      <rPr>
        <sz val="11"/>
        <color rgb="FF06728C"/>
        <rFont val="Calibri"/>
        <family val="2"/>
      </rPr>
      <t xml:space="preserve">
</t>
    </r>
    <r>
      <rPr>
        <b/>
        <sz val="15"/>
        <color rgb="FF06728C"/>
        <rFont val="Calibri"/>
        <family val="2"/>
      </rPr>
      <t xml:space="preserve">Annex XXV - Table 3: </t>
    </r>
    <r>
      <rPr>
        <sz val="15"/>
        <color rgb="FF06728C"/>
        <rFont val="Calibri"/>
        <family val="2"/>
      </rPr>
      <t xml:space="preserve">Reporting on parameters / variables for projections, if used </t>
    </r>
    <r>
      <rPr>
        <vertAlign val="superscript"/>
        <sz val="15"/>
        <color rgb="FF06728C"/>
        <rFont val="Calibri"/>
        <family val="2"/>
      </rPr>
      <t xml:space="preserve">(1)(2)
</t>
    </r>
    <r>
      <rPr>
        <b/>
        <sz val="14"/>
        <color rgb="FF06728C"/>
        <rFont val="Calibri"/>
        <family val="2"/>
      </rPr>
      <t>With Existing Measures Scenario (WEM)</t>
    </r>
  </si>
  <si>
    <r>
      <rPr>
        <u/>
        <sz val="11"/>
        <color rgb="FF636363"/>
        <rFont val="Calibri"/>
        <family val="2"/>
        <scheme val="minor"/>
      </rPr>
      <t>Do not</t>
    </r>
    <r>
      <rPr>
        <sz val="11"/>
        <color rgb="FF636363"/>
        <rFont val="Calibri"/>
        <family val="2"/>
        <scheme val="minor"/>
      </rPr>
      <t xml:space="preserve"> merge or split cells. </t>
    </r>
    <r>
      <rPr>
        <u/>
        <sz val="11"/>
        <color rgb="FF636363"/>
        <rFont val="Calibri"/>
        <family val="2"/>
        <scheme val="minor"/>
      </rPr>
      <t>Do not</t>
    </r>
    <r>
      <rPr>
        <sz val="11"/>
        <color rgb="FF636363"/>
        <rFont val="Calibri"/>
        <family val="2"/>
        <scheme val="minor"/>
      </rPr>
      <t xml:space="preserve"> insert rows or columns. Please leave blank the parameters that are not relevant to you and add new parameters using the blank rows at the end of the table.</t>
    </r>
  </si>
  <si>
    <t>Detailed help on filling the table is available at the guidance document</t>
  </si>
  <si>
    <t>Submission year</t>
  </si>
  <si>
    <t>Member State</t>
  </si>
  <si>
    <t>Select country</t>
  </si>
  <si>
    <t>Additional_unit</t>
  </si>
  <si>
    <t>Part_of_projections</t>
  </si>
  <si>
    <t>RY_Year</t>
  </si>
  <si>
    <t>RY_Value</t>
  </si>
  <si>
    <t>0|2020</t>
  </si>
  <si>
    <t>0|2021</t>
  </si>
  <si>
    <t>0|2022</t>
  </si>
  <si>
    <t>0|2023</t>
  </si>
  <si>
    <t>0|2024</t>
  </si>
  <si>
    <t>0|2025</t>
  </si>
  <si>
    <t>0|2026</t>
  </si>
  <si>
    <t>0|2027</t>
  </si>
  <si>
    <t>0|2028</t>
  </si>
  <si>
    <t>0|2029</t>
  </si>
  <si>
    <t>0|2030</t>
  </si>
  <si>
    <t>0|2031</t>
  </si>
  <si>
    <t>0|2032</t>
  </si>
  <si>
    <t>0|2033</t>
  </si>
  <si>
    <t>0|2034</t>
  </si>
  <si>
    <t>0|2035</t>
  </si>
  <si>
    <t>0|2036</t>
  </si>
  <si>
    <t>0|2037</t>
  </si>
  <si>
    <t>0|2038</t>
  </si>
  <si>
    <t>0|2039</t>
  </si>
  <si>
    <t>0|2040</t>
  </si>
  <si>
    <t>0|2050</t>
  </si>
  <si>
    <t>Data_source</t>
  </si>
  <si>
    <t>Data_source_year</t>
  </si>
  <si>
    <t>1.A.1 Energy industries</t>
  </si>
  <si>
    <t>1.A.2 Manufacturing industries and construction</t>
  </si>
  <si>
    <t>1.A.3 Transport excluding 1.A.3.a domestic aviation</t>
  </si>
  <si>
    <t>1.A.4.a Commercial/institutional</t>
  </si>
  <si>
    <t>1.A.4.b Residential</t>
  </si>
  <si>
    <t>1.B Fugitive emissions from fuels</t>
  </si>
  <si>
    <t>2 Industrial Processes and product use</t>
  </si>
  <si>
    <t>3 Agriculture</t>
  </si>
  <si>
    <t>4 LULUCF</t>
  </si>
  <si>
    <t>5 Waste</t>
  </si>
  <si>
    <t>International Aviation in the EU ETS 1.A.3.a Domestic aviation</t>
  </si>
  <si>
    <t>Comment</t>
  </si>
  <si>
    <t>Parameters</t>
  </si>
  <si>
    <r>
      <t xml:space="preserve">Parameter used </t>
    </r>
    <r>
      <rPr>
        <b/>
        <vertAlign val="superscript"/>
        <sz val="9"/>
        <color theme="0"/>
        <rFont val="Calibri"/>
        <family val="2"/>
        <scheme val="minor"/>
      </rPr>
      <t>(3)</t>
    </r>
    <r>
      <rPr>
        <b/>
        <sz val="9"/>
        <color theme="0"/>
        <rFont val="Calibri"/>
        <family val="2"/>
        <scheme val="minor"/>
      </rPr>
      <t xml:space="preserve"> (‘with existing measures’ scenario)</t>
    </r>
  </si>
  <si>
    <t>Values</t>
  </si>
  <si>
    <t>Sectoral projections for which the parameter is used (Yes/No)</t>
  </si>
  <si>
    <t>Default unit</t>
  </si>
  <si>
    <t>Parameter / variable part of projections (Yes/No)</t>
  </si>
  <si>
    <t>Base / Reference year (year)</t>
  </si>
  <si>
    <t>Base / Reference year (value)</t>
  </si>
  <si>
    <r>
      <t xml:space="preserve">2021 </t>
    </r>
    <r>
      <rPr>
        <b/>
        <sz val="7"/>
        <color theme="0"/>
        <rFont val="Calibri"/>
        <family val="2"/>
        <scheme val="minor"/>
      </rPr>
      <t>(optional)</t>
    </r>
  </si>
  <si>
    <r>
      <t xml:space="preserve">2022 </t>
    </r>
    <r>
      <rPr>
        <b/>
        <sz val="7"/>
        <color theme="0"/>
        <rFont val="Calibri"/>
        <family val="2"/>
        <scheme val="minor"/>
      </rPr>
      <t>(optional)</t>
    </r>
  </si>
  <si>
    <r>
      <t xml:space="preserve">2023 </t>
    </r>
    <r>
      <rPr>
        <b/>
        <sz val="7"/>
        <color theme="0"/>
        <rFont val="Calibri"/>
        <family val="2"/>
        <scheme val="minor"/>
      </rPr>
      <t>(optional)</t>
    </r>
  </si>
  <si>
    <r>
      <t xml:space="preserve">2024 </t>
    </r>
    <r>
      <rPr>
        <b/>
        <sz val="7"/>
        <color theme="0"/>
        <rFont val="Calibri"/>
        <family val="2"/>
        <scheme val="minor"/>
      </rPr>
      <t>(optional)</t>
    </r>
  </si>
  <si>
    <r>
      <t xml:space="preserve">2026 </t>
    </r>
    <r>
      <rPr>
        <b/>
        <sz val="7"/>
        <color theme="0"/>
        <rFont val="Calibri"/>
        <family val="2"/>
        <scheme val="minor"/>
      </rPr>
      <t>(optional)</t>
    </r>
  </si>
  <si>
    <r>
      <t xml:space="preserve">2027 </t>
    </r>
    <r>
      <rPr>
        <b/>
        <sz val="7"/>
        <color theme="0"/>
        <rFont val="Calibri"/>
        <family val="2"/>
        <scheme val="minor"/>
      </rPr>
      <t>(optional)</t>
    </r>
  </si>
  <si>
    <r>
      <t xml:space="preserve">2028 </t>
    </r>
    <r>
      <rPr>
        <b/>
        <sz val="7"/>
        <color theme="0"/>
        <rFont val="Calibri"/>
        <family val="2"/>
        <scheme val="minor"/>
      </rPr>
      <t>(optional)</t>
    </r>
  </si>
  <si>
    <r>
      <t xml:space="preserve">2029 </t>
    </r>
    <r>
      <rPr>
        <b/>
        <sz val="7"/>
        <color theme="0"/>
        <rFont val="Calibri"/>
        <family val="2"/>
        <scheme val="minor"/>
      </rPr>
      <t>(optional)</t>
    </r>
  </si>
  <si>
    <r>
      <t xml:space="preserve">2031
</t>
    </r>
    <r>
      <rPr>
        <b/>
        <sz val="7"/>
        <color theme="0"/>
        <rFont val="Calibri"/>
        <family val="2"/>
        <scheme val="minor"/>
      </rPr>
      <t>(optional)</t>
    </r>
  </si>
  <si>
    <r>
      <t xml:space="preserve">2032
</t>
    </r>
    <r>
      <rPr>
        <b/>
        <sz val="7"/>
        <color theme="0"/>
        <rFont val="Calibri"/>
        <family val="2"/>
        <scheme val="minor"/>
      </rPr>
      <t>(optional)</t>
    </r>
  </si>
  <si>
    <r>
      <t xml:space="preserve">2033
</t>
    </r>
    <r>
      <rPr>
        <b/>
        <sz val="7"/>
        <color theme="0"/>
        <rFont val="Calibri"/>
        <family val="2"/>
        <scheme val="minor"/>
      </rPr>
      <t>(optional)</t>
    </r>
  </si>
  <si>
    <r>
      <t xml:space="preserve">2034
</t>
    </r>
    <r>
      <rPr>
        <b/>
        <sz val="7"/>
        <color theme="0"/>
        <rFont val="Calibri"/>
        <family val="2"/>
        <scheme val="minor"/>
      </rPr>
      <t>(optional)</t>
    </r>
  </si>
  <si>
    <r>
      <t xml:space="preserve">2036
</t>
    </r>
    <r>
      <rPr>
        <b/>
        <sz val="7"/>
        <color theme="0"/>
        <rFont val="Calibri"/>
        <family val="2"/>
        <scheme val="minor"/>
      </rPr>
      <t>(optional)</t>
    </r>
  </si>
  <si>
    <r>
      <t xml:space="preserve">2037
</t>
    </r>
    <r>
      <rPr>
        <b/>
        <sz val="7"/>
        <color theme="0"/>
        <rFont val="Calibri"/>
        <family val="2"/>
        <scheme val="minor"/>
      </rPr>
      <t>(optional)</t>
    </r>
  </si>
  <si>
    <r>
      <t xml:space="preserve">2038
</t>
    </r>
    <r>
      <rPr>
        <b/>
        <sz val="7"/>
        <color theme="0"/>
        <rFont val="Calibri"/>
        <family val="2"/>
        <scheme val="minor"/>
      </rPr>
      <t>(optional)</t>
    </r>
  </si>
  <si>
    <r>
      <t xml:space="preserve">2039
</t>
    </r>
    <r>
      <rPr>
        <b/>
        <sz val="7"/>
        <color theme="0"/>
        <rFont val="Calibri"/>
        <family val="2"/>
        <scheme val="minor"/>
      </rPr>
      <t>(optional)</t>
    </r>
  </si>
  <si>
    <t>Data source</t>
  </si>
  <si>
    <t>Year of publication of data source</t>
  </si>
  <si>
    <t>1 A:1 Energy industries</t>
  </si>
  <si>
    <t>1:A:2 Manufacturing industries and construction</t>
  </si>
  <si>
    <t>1:A:3 Transport excluding 1:A:3:a domestic aviation</t>
  </si>
  <si>
    <t>1:A:4:a Commercial=institutional</t>
  </si>
  <si>
    <t>1:A:4:b Residential</t>
  </si>
  <si>
    <t>1B Fugitive emissions from fuels</t>
  </si>
  <si>
    <t>International Aviation in the EU ETS þ1:A:3:a Domestic aviation</t>
  </si>
  <si>
    <t>1.     General parameters and variables</t>
  </si>
  <si>
    <t>Population</t>
  </si>
  <si>
    <t>Count</t>
  </si>
  <si>
    <t>Population||Count</t>
  </si>
  <si>
    <t>Gross domestic product (GDP)</t>
  </si>
  <si>
    <t>Real growth rate</t>
  </si>
  <si>
    <t>%</t>
  </si>
  <si>
    <t>Constant prices</t>
  </si>
  <si>
    <t>EUR million (2016)</t>
  </si>
  <si>
    <t>Gross value added (GVA) - agriculture</t>
  </si>
  <si>
    <t>Gross value added (GVA) - services</t>
  </si>
  <si>
    <t>Number of households</t>
  </si>
  <si>
    <t>Thousands</t>
  </si>
  <si>
    <t>Number of households||Thousands</t>
  </si>
  <si>
    <t>Household size</t>
  </si>
  <si>
    <t>inhabitants / household</t>
  </si>
  <si>
    <t>Household size||inhabitants / household</t>
  </si>
  <si>
    <t>Disposable income of households</t>
  </si>
  <si>
    <t>EUR / year</t>
  </si>
  <si>
    <t>Disposable income of households||EUR / year</t>
  </si>
  <si>
    <t>million pkm</t>
  </si>
  <si>
    <t>Of which public road transport</t>
  </si>
  <si>
    <r>
      <rPr>
        <sz val="9"/>
        <rFont val="Calibri"/>
        <family val="2"/>
        <scheme val="minor"/>
      </rPr>
      <t>million pkm</t>
    </r>
  </si>
  <si>
    <t>Of which private cars</t>
  </si>
  <si>
    <t>Of which motorcycles</t>
  </si>
  <si>
    <t>Of which buses</t>
  </si>
  <si>
    <t>million tkm</t>
  </si>
  <si>
    <t>Coal</t>
  </si>
  <si>
    <r>
      <rPr>
        <b/>
        <sz val="9"/>
        <rFont val="Calibri"/>
        <family val="2"/>
        <scheme val="minor"/>
      </rPr>
      <t xml:space="preserve">either
</t>
    </r>
    <r>
      <rPr>
        <sz val="9"/>
        <rFont val="Calibri"/>
        <family val="2"/>
        <scheme val="minor"/>
      </rPr>
      <t>EUR(2016) /GJ</t>
    </r>
  </si>
  <si>
    <t>EUR (2016); Indicate if Commission recommendation has been followed; for calorific values use values published by Eurostat'</t>
  </si>
  <si>
    <r>
      <rPr>
        <b/>
        <i/>
        <sz val="9"/>
        <rFont val="Calibri"/>
        <family val="2"/>
        <scheme val="minor"/>
      </rPr>
      <t xml:space="preserve">or
</t>
    </r>
    <r>
      <rPr>
        <sz val="9"/>
        <rFont val="Calibri"/>
        <family val="2"/>
        <scheme val="minor"/>
      </rPr>
      <t>EUR(2016)/toe</t>
    </r>
  </si>
  <si>
    <t>Crude Oil</t>
  </si>
  <si>
    <r>
      <rPr>
        <b/>
        <i/>
        <sz val="9"/>
        <rFont val="Calibri"/>
        <family val="2"/>
        <scheme val="minor"/>
      </rPr>
      <t xml:space="preserve">either
</t>
    </r>
    <r>
      <rPr>
        <sz val="9"/>
        <rFont val="Calibri"/>
        <family val="2"/>
        <scheme val="minor"/>
      </rPr>
      <t>EUR(2016)/GJ</t>
    </r>
  </si>
  <si>
    <t>EUR (2016); Indicate if Commission recommendation has been followed</t>
  </si>
  <si>
    <r>
      <rPr>
        <b/>
        <i/>
        <sz val="9"/>
        <rFont val="Calibri"/>
        <family val="2"/>
        <scheme val="minor"/>
      </rPr>
      <t xml:space="preserve">or
</t>
    </r>
    <r>
      <rPr>
        <sz val="9"/>
        <rFont val="Calibri"/>
        <family val="2"/>
        <scheme val="minor"/>
      </rPr>
      <t>EUR (2016)/toe</t>
    </r>
  </si>
  <si>
    <t>Natural gas</t>
  </si>
  <si>
    <t>EUR (2016); Indicate if Commission recommendation has been followed; for calorific values use values published by Eurostat</t>
  </si>
  <si>
    <t>EU ETS carbon price</t>
  </si>
  <si>
    <t>EUR (2016)/ EUA</t>
  </si>
  <si>
    <t>EUR (2016)/ currency</t>
  </si>
  <si>
    <t>Exchange rates US DOLLAR, if applicable</t>
  </si>
  <si>
    <t>USD (2016)/ currency</t>
  </si>
  <si>
    <t>Number of heating degree days (HDD)</t>
  </si>
  <si>
    <t>Number of heating degree days (HDD)||Count</t>
  </si>
  <si>
    <t>Number of cooling degree days (CDD)</t>
  </si>
  <si>
    <t>Number of cooling degree days (CDD)||Count</t>
  </si>
  <si>
    <t>2.     Energy balances and indicators</t>
  </si>
  <si>
    <t>For calorific values use values published by Eurostat'</t>
  </si>
  <si>
    <t>2.1.  Energy supply</t>
  </si>
  <si>
    <t>Indigenous Production by fuel type (total)</t>
  </si>
  <si>
    <t>ktoe</t>
  </si>
  <si>
    <t>Solids</t>
  </si>
  <si>
    <t>Oil</t>
  </si>
  <si>
    <t>Nuclear</t>
  </si>
  <si>
    <t>Renewable energy sources</t>
  </si>
  <si>
    <t>Waste and other</t>
  </si>
  <si>
    <t>Net imports Electricity</t>
  </si>
  <si>
    <t>Net imports Electricity||ktoe</t>
  </si>
  <si>
    <t>Gross inland consumption by fuel type source (total)</t>
  </si>
  <si>
    <t>Solid fossil fuels</t>
  </si>
  <si>
    <t>Crude oil and petroleum products</t>
  </si>
  <si>
    <t>Nuclear energy</t>
  </si>
  <si>
    <t>Electricity</t>
  </si>
  <si>
    <t>Derived heat</t>
  </si>
  <si>
    <t>Renewables</t>
  </si>
  <si>
    <t>Waste</t>
  </si>
  <si>
    <t>Other</t>
  </si>
  <si>
    <t>2.2 Electricity and heat</t>
  </si>
  <si>
    <t>Gross electricity generation (total)</t>
  </si>
  <si>
    <t>GWh</t>
  </si>
  <si>
    <t>Oil (incl. refinery gas)</t>
  </si>
  <si>
    <t>Natural gas (including derived gases)</t>
  </si>
  <si>
    <t>Other fuels (hydrogen, methanol)</t>
  </si>
  <si>
    <t>Heat generation from thermal power generation</t>
  </si>
  <si>
    <t>Heat generation from thermal power generation||GWh</t>
  </si>
  <si>
    <t>Heat generation from combined heat and power plants, including industrial waste heat</t>
  </si>
  <si>
    <t>Heat generation from combined heat and power plants, including industrial waste heat||GWh</t>
  </si>
  <si>
    <t>2.3 Transformation sector</t>
  </si>
  <si>
    <t>Fuel inputs to thermal power generation</t>
  </si>
  <si>
    <t>Gas</t>
  </si>
  <si>
    <t>Fuel inputs to other conversion processes</t>
  </si>
  <si>
    <t>Fuel inputs to other conversion processes||ktoe</t>
  </si>
  <si>
    <t>2.4 Energy consumption</t>
  </si>
  <si>
    <t>Final energy consumption</t>
  </si>
  <si>
    <t>Renewable energy</t>
  </si>
  <si>
    <t>Thereof ambient heat</t>
  </si>
  <si>
    <t>Industry</t>
  </si>
  <si>
    <t>Heat</t>
  </si>
  <si>
    <t>Residential</t>
  </si>
  <si>
    <t>Tertiary</t>
  </si>
  <si>
    <t>Agriculture/ Forestry</t>
  </si>
  <si>
    <t>Transport</t>
  </si>
  <si>
    <t>thereof passenger transport (when available)</t>
  </si>
  <si>
    <t>thereof freight transport (when available)</t>
  </si>
  <si>
    <t>thereof international aviation</t>
  </si>
  <si>
    <t>Final non-energy consumption</t>
  </si>
  <si>
    <t>Final non-energy consumption||ktoe</t>
  </si>
  <si>
    <t>2.5 Prices</t>
  </si>
  <si>
    <t>Electricity prices by type of using sector</t>
  </si>
  <si>
    <t>EUR(2016)/MWh</t>
  </si>
  <si>
    <t>National retail fuel prices (including taxes, per source and sector)</t>
  </si>
  <si>
    <t>Coal, industry</t>
  </si>
  <si>
    <t>EUR(2016)/ktoe</t>
  </si>
  <si>
    <t>Diesel oil, industry</t>
  </si>
  <si>
    <t>Diesel oil, households</t>
  </si>
  <si>
    <t>Diesel oil, transport</t>
  </si>
  <si>
    <t>Diesel oil, transport private (when available)</t>
  </si>
  <si>
    <t>Diesel oil, transport public (when available)</t>
  </si>
  <si>
    <t>Gasoline, transport</t>
  </si>
  <si>
    <t>Gasoline, transport private (when available)</t>
  </si>
  <si>
    <t>Gasoline, transport public (when available)</t>
  </si>
  <si>
    <t>Natural gas, industry</t>
  </si>
  <si>
    <t>Natural gas, households</t>
  </si>
  <si>
    <t>3.     Non-CO2  emission related parameters</t>
  </si>
  <si>
    <t>3.1.  Agriculture</t>
  </si>
  <si>
    <t>Livestock</t>
  </si>
  <si>
    <t>Dairy cattle</t>
  </si>
  <si>
    <t>1000 heads</t>
  </si>
  <si>
    <t>Non-dairy cattle</t>
  </si>
  <si>
    <t>Sheep</t>
  </si>
  <si>
    <t>Pig</t>
  </si>
  <si>
    <t>Poultry</t>
  </si>
  <si>
    <t>Nitrogen input from application of synthetic fertilizers</t>
  </si>
  <si>
    <t>kt nitrogen</t>
  </si>
  <si>
    <t>Nitrogen input from application of synthetic fertilizers||kt nitrogen</t>
  </si>
  <si>
    <t>Nitrogen input from application of manure</t>
  </si>
  <si>
    <t>Nitrogen input from application of manure||kt nitrogen</t>
  </si>
  <si>
    <t>Nitrogen fixed by N- fixing crops</t>
  </si>
  <si>
    <t>Nitrogen fixed by N- fixing crops||kt nitrogen</t>
  </si>
  <si>
    <t>Nitrogen in crop residues returned to soils</t>
  </si>
  <si>
    <t>Nitrogen in crop residues returned to soils||kt nitrogen</t>
  </si>
  <si>
    <t>Area of cultivated organic soils</t>
  </si>
  <si>
    <t>1000 hectares</t>
  </si>
  <si>
    <t>Area of cultivated organic soils||1000 hectares</t>
  </si>
  <si>
    <t>3.2.  Waste</t>
  </si>
  <si>
    <t>Municipal solid waste (MSW) generation</t>
  </si>
  <si>
    <t>t</t>
  </si>
  <si>
    <t>Municipal solid waste (MSW) going to landfills</t>
  </si>
  <si>
    <t>Share of CH4 recovery in total CH4 generation from landfills</t>
  </si>
  <si>
    <t>Share of CH4 recovery in total CH4 generation from landfills||%</t>
  </si>
  <si>
    <t>4.     LULUCF</t>
  </si>
  <si>
    <t>4.1.  Managed forest land</t>
  </si>
  <si>
    <r>
      <t xml:space="preserve">Forest harvest removals for </t>
    </r>
    <r>
      <rPr>
        <u/>
        <sz val="9"/>
        <rFont val="Calibri"/>
        <family val="2"/>
        <scheme val="minor"/>
      </rPr>
      <t xml:space="preserve">energy </t>
    </r>
    <r>
      <rPr>
        <sz val="9"/>
        <rFont val="Calibri"/>
        <family val="2"/>
        <scheme val="minor"/>
      </rPr>
      <t>use</t>
    </r>
  </si>
  <si>
    <t>1000 cubic meters</t>
  </si>
  <si>
    <t>Forest increment</t>
  </si>
  <si>
    <t>Forest disturbances included in modelling</t>
  </si>
  <si>
    <t>Yes / No</t>
  </si>
  <si>
    <t>Forest land remaining forest land</t>
  </si>
  <si>
    <t>4.2.  Afforested land</t>
  </si>
  <si>
    <r>
      <t xml:space="preserve">Forest harvest removals for </t>
    </r>
    <r>
      <rPr>
        <u/>
        <sz val="9"/>
        <rFont val="Calibri"/>
        <family val="2"/>
        <scheme val="minor"/>
      </rPr>
      <t>non-</t>
    </r>
    <r>
      <rPr>
        <u/>
        <sz val="9"/>
        <rFont val="Calibri"/>
        <family val="2"/>
        <scheme val="minor"/>
      </rPr>
      <t>energy</t>
    </r>
    <r>
      <rPr>
        <sz val="9"/>
        <rFont val="Calibri"/>
        <family val="2"/>
        <scheme val="minor"/>
      </rPr>
      <t xml:space="preserve"> use</t>
    </r>
  </si>
  <si>
    <t>Cropland converted to forest land</t>
  </si>
  <si>
    <t>Grassland converted to forest land</t>
  </si>
  <si>
    <t>Wetlands converted to forest land</t>
  </si>
  <si>
    <t>Settlements converted to forest land</t>
  </si>
  <si>
    <t>Other land converted to forest land</t>
  </si>
  <si>
    <t>4.3.  Deforested land</t>
  </si>
  <si>
    <t>Forest land converted to cropland</t>
  </si>
  <si>
    <t>Forest land converted to grassland</t>
  </si>
  <si>
    <t>Forest land converted to wetlands</t>
  </si>
  <si>
    <t>Forest land converted to settlements</t>
  </si>
  <si>
    <t>Forest land converted to other land</t>
  </si>
  <si>
    <t>4.4.  Managed cropland</t>
  </si>
  <si>
    <t>Cropland, remaining cropland</t>
  </si>
  <si>
    <t>Grassland, wetland, settlement or other land converted to cropland</t>
  </si>
  <si>
    <t>Cropland converted to wetland, settlement or other land (excl. forest land)</t>
  </si>
  <si>
    <t>4.5.  Managed grassland</t>
  </si>
  <si>
    <t>Grassland remaining grassland</t>
  </si>
  <si>
    <t>Cropland, wetland, settlement or other land, converted to grassland</t>
  </si>
  <si>
    <t>Grassland converted to wetland, settlement or other land</t>
  </si>
  <si>
    <t>4.6.  Managed wetland</t>
  </si>
  <si>
    <t>Wetland remaining wetland</t>
  </si>
  <si>
    <t>Settlement or other land, converted to wetland</t>
  </si>
  <si>
    <t>Wetland converted to settlement or other land</t>
  </si>
  <si>
    <t>4.7.  Harvested wood products</t>
  </si>
  <si>
    <r>
      <t xml:space="preserve">Gains of Harvested wood products </t>
    </r>
    <r>
      <rPr>
        <b/>
        <vertAlign val="superscript"/>
        <sz val="9"/>
        <rFont val="Calibri"/>
        <family val="2"/>
        <scheme val="minor"/>
      </rPr>
      <t>(4)</t>
    </r>
  </si>
  <si>
    <t>kt C</t>
  </si>
  <si>
    <r>
      <t xml:space="preserve">Losses of Harvested wood products </t>
    </r>
    <r>
      <rPr>
        <b/>
        <vertAlign val="superscript"/>
        <sz val="9"/>
        <rFont val="Calibri"/>
        <family val="2"/>
        <scheme val="minor"/>
      </rPr>
      <t>(4)</t>
    </r>
  </si>
  <si>
    <r>
      <t xml:space="preserve">Half-life of Harvested wood products </t>
    </r>
    <r>
      <rPr>
        <b/>
        <vertAlign val="superscript"/>
        <sz val="9"/>
        <rFont val="Calibri"/>
        <family val="2"/>
        <scheme val="minor"/>
      </rPr>
      <t xml:space="preserve">(5) 
</t>
    </r>
    <r>
      <rPr>
        <i/>
        <sz val="9"/>
        <rFont val="Calibri"/>
        <family val="2"/>
        <scheme val="minor"/>
      </rPr>
      <t>(Use rows at the end of the table for additional product types)</t>
    </r>
  </si>
  <si>
    <t>Half-life: Sawn wood</t>
  </si>
  <si>
    <t>years</t>
  </si>
  <si>
    <t>Half-life: Wood panels</t>
  </si>
  <si>
    <t>Half-life: Paper</t>
  </si>
  <si>
    <r>
      <rPr>
        <b/>
        <sz val="20"/>
        <color rgb="FF06728C"/>
        <rFont val="Calibri"/>
        <family val="2"/>
      </rPr>
      <t xml:space="preserve">Voluntary Table </t>
    </r>
    <r>
      <rPr>
        <sz val="11"/>
        <color rgb="FF06728C"/>
        <rFont val="Calibri"/>
        <family val="2"/>
      </rPr>
      <t xml:space="preserve">
</t>
    </r>
    <r>
      <rPr>
        <b/>
        <sz val="15"/>
        <color rgb="FF06728C"/>
        <rFont val="Calibri"/>
        <family val="2"/>
      </rPr>
      <t xml:space="preserve">Annex XXV - Table 3: </t>
    </r>
    <r>
      <rPr>
        <sz val="15"/>
        <color rgb="FF06728C"/>
        <rFont val="Calibri"/>
        <family val="2"/>
      </rPr>
      <t xml:space="preserve">Reporting on parameters / variables for projections, if used </t>
    </r>
    <r>
      <rPr>
        <vertAlign val="superscript"/>
        <sz val="15"/>
        <color rgb="FF06728C"/>
        <rFont val="Calibri"/>
        <family val="2"/>
      </rPr>
      <t xml:space="preserve">(1)(2)
</t>
    </r>
    <r>
      <rPr>
        <b/>
        <sz val="14"/>
        <color rgb="FF06728C"/>
        <rFont val="Calibri"/>
        <family val="2"/>
      </rPr>
      <t>With Additional Measures Scenario (WAM)</t>
    </r>
  </si>
  <si>
    <r>
      <rPr>
        <b/>
        <sz val="20"/>
        <color rgb="FF06728C"/>
        <rFont val="Calibri"/>
        <family val="2"/>
      </rPr>
      <t>Voluntary Table</t>
    </r>
    <r>
      <rPr>
        <sz val="11"/>
        <color rgb="FF06728C"/>
        <rFont val="Calibri"/>
        <family val="2"/>
      </rPr>
      <t xml:space="preserve">
</t>
    </r>
    <r>
      <rPr>
        <b/>
        <sz val="15"/>
        <color rgb="FF06728C"/>
        <rFont val="Calibri"/>
        <family val="2"/>
      </rPr>
      <t xml:space="preserve">Annex XXV - Table 3: </t>
    </r>
    <r>
      <rPr>
        <sz val="15"/>
        <color rgb="FF06728C"/>
        <rFont val="Calibri"/>
        <family val="2"/>
      </rPr>
      <t xml:space="preserve">Reporting on parameters / variables for projections, if used </t>
    </r>
    <r>
      <rPr>
        <vertAlign val="superscript"/>
        <sz val="15"/>
        <color rgb="FF06728C"/>
        <rFont val="Calibri"/>
        <family val="2"/>
      </rPr>
      <t xml:space="preserve">(1)(2)
</t>
    </r>
    <r>
      <rPr>
        <b/>
        <sz val="14"/>
        <color rgb="FF06728C"/>
        <rFont val="Calibri"/>
        <family val="2"/>
      </rPr>
      <t>Without Measures Scenario (WOM)</t>
    </r>
  </si>
  <si>
    <t>Choose MS</t>
  </si>
  <si>
    <t>Austria</t>
  </si>
  <si>
    <t>AT</t>
  </si>
  <si>
    <t>Belgium</t>
  </si>
  <si>
    <t>BE</t>
  </si>
  <si>
    <t>Bulgaria</t>
  </si>
  <si>
    <t>BG</t>
  </si>
  <si>
    <t>Switzerland</t>
  </si>
  <si>
    <t>CH</t>
  </si>
  <si>
    <t>Cyprus</t>
  </si>
  <si>
    <t>CY</t>
  </si>
  <si>
    <t>Czechia</t>
  </si>
  <si>
    <t>CZ</t>
  </si>
  <si>
    <t>Germany</t>
  </si>
  <si>
    <t>DE</t>
  </si>
  <si>
    <t>Denmark</t>
  </si>
  <si>
    <t>DK</t>
  </si>
  <si>
    <t>Estonia</t>
  </si>
  <si>
    <t>EE</t>
  </si>
  <si>
    <t>Greece</t>
  </si>
  <si>
    <t>EL</t>
  </si>
  <si>
    <t>Spain</t>
  </si>
  <si>
    <t>ES</t>
  </si>
  <si>
    <t>Finland</t>
  </si>
  <si>
    <t>FI</t>
  </si>
  <si>
    <t>France</t>
  </si>
  <si>
    <t>FR</t>
  </si>
  <si>
    <t>Croatia</t>
  </si>
  <si>
    <t>HR</t>
  </si>
  <si>
    <t>Hungary</t>
  </si>
  <si>
    <t>HU</t>
  </si>
  <si>
    <t>Ireland</t>
  </si>
  <si>
    <t>IE</t>
  </si>
  <si>
    <t>Iceland</t>
  </si>
  <si>
    <t>IS</t>
  </si>
  <si>
    <t>Italy</t>
  </si>
  <si>
    <t>IT</t>
  </si>
  <si>
    <t>Liechtenstein</t>
  </si>
  <si>
    <t>LI</t>
  </si>
  <si>
    <t>Lithuania</t>
  </si>
  <si>
    <t>LT</t>
  </si>
  <si>
    <t>Luxembourg</t>
  </si>
  <si>
    <t>LU</t>
  </si>
  <si>
    <t>Latvia</t>
  </si>
  <si>
    <t>LV</t>
  </si>
  <si>
    <t>Malta</t>
  </si>
  <si>
    <t>MT</t>
  </si>
  <si>
    <t>Netherlands</t>
  </si>
  <si>
    <t>NL</t>
  </si>
  <si>
    <t>Norway</t>
  </si>
  <si>
    <t>NO</t>
  </si>
  <si>
    <t>Poland</t>
  </si>
  <si>
    <t>PL</t>
  </si>
  <si>
    <t>Portugal</t>
  </si>
  <si>
    <t>PT</t>
  </si>
  <si>
    <t>Romania</t>
  </si>
  <si>
    <t>RO</t>
  </si>
  <si>
    <t>Sweden</t>
  </si>
  <si>
    <t>SE</t>
  </si>
  <si>
    <t>Slovenia</t>
  </si>
  <si>
    <t>SI</t>
  </si>
  <si>
    <t>Slovakia</t>
  </si>
  <si>
    <t>SK</t>
  </si>
  <si>
    <t>Turkey</t>
  </si>
  <si>
    <t>TR</t>
  </si>
  <si>
    <t>(2)  Only those parameters / variables need to be reported that are part of the projections, either input or output.</t>
  </si>
  <si>
    <t>(3)  Use of notation keys: the notation keys of IE (included elsewhere), NO (not occurring), C (confidential), NA (not applicable), and NE (Not estimated/Not used) may be used, as appropriate. The use of the notation key NE (Not estimated) is for cases where the suggested parameter is neither used as a driver nor reported along with the Member States Projections. Notation: t signifies the first future year ending with 0 or 5 immediately following the reporting  year.</t>
  </si>
  <si>
    <t>(4)  May include harvested wood products from managed forest land and afforested land.</t>
  </si>
  <si>
    <t>(5)  Please specify the types of harvested wood products in the rows below (under ‘Add row for each other relevant parameter’).</t>
  </si>
  <si>
    <t>(6)  To be filled with Yes/No.</t>
  </si>
  <si>
    <t>(8)  Any  update  of  this  base  year  for  expressing  monetary  values  shall  be  part  of  the  recommendations  by  the  Commission  on  harmonised  values  for  key  supra-nationally determined parameters under Article 38(3) of this Regulatio</t>
  </si>
  <si>
    <t>Notes</t>
  </si>
  <si>
    <r>
      <t xml:space="preserve">Instructions </t>
    </r>
    <r>
      <rPr>
        <sz val="14"/>
        <rFont val="Calibri"/>
        <family val="2"/>
        <scheme val="minor"/>
      </rPr>
      <t>(click the '+'  in the left)</t>
    </r>
    <r>
      <rPr>
        <b/>
        <sz val="14"/>
        <rFont val="Calibri"/>
        <family val="2"/>
        <scheme val="minor"/>
      </rPr>
      <t>:</t>
    </r>
  </si>
  <si>
    <r>
      <t xml:space="preserve">Technology cost assumptions used for main relevant technologies: </t>
    </r>
    <r>
      <rPr>
        <i/>
        <sz val="9"/>
        <color theme="0"/>
        <rFont val="Calibri"/>
        <family val="2"/>
        <scheme val="minor"/>
      </rPr>
      <t>Use rows underneath for each relevant technology</t>
    </r>
  </si>
  <si>
    <t>Copy to?</t>
  </si>
  <si>
    <t>Yes</t>
  </si>
  <si>
    <t>No</t>
  </si>
  <si>
    <t>(7)  Please specify additional different values for parameters used in different sector models</t>
  </si>
  <si>
    <r>
      <t xml:space="preserve">Reporting comments </t>
    </r>
    <r>
      <rPr>
        <b/>
        <vertAlign val="superscript"/>
        <sz val="9"/>
        <color theme="0"/>
        <rFont val="Calibri"/>
        <family val="2"/>
        <scheme val="minor"/>
      </rPr>
      <t>(7)</t>
    </r>
  </si>
  <si>
    <r>
      <t xml:space="preserve">5.     Other parameters and variables </t>
    </r>
    <r>
      <rPr>
        <sz val="9"/>
        <color theme="0"/>
        <rFont val="Calibri"/>
        <family val="2"/>
        <scheme val="minor"/>
      </rPr>
      <t xml:space="preserve">(click </t>
    </r>
    <r>
      <rPr>
        <sz val="12"/>
        <color theme="0"/>
        <rFont val="Calibri"/>
        <family val="2"/>
        <scheme val="minor"/>
      </rPr>
      <t>+</t>
    </r>
    <r>
      <rPr>
        <sz val="9"/>
        <color theme="0"/>
        <rFont val="Calibri"/>
        <family val="2"/>
        <scheme val="minor"/>
      </rPr>
      <t xml:space="preserve"> to expand empty rows)</t>
    </r>
  </si>
  <si>
    <t>Additional unit information 
(if applicable)</t>
  </si>
  <si>
    <t>For IT purposes (DO NOT MODIFY THIS COLUMN)</t>
  </si>
  <si>
    <t>EUR 2016</t>
  </si>
  <si>
    <r>
      <rPr>
        <sz val="9"/>
        <rFont val="Calibri"/>
        <family val="2"/>
        <scheme val="minor"/>
      </rPr>
      <t xml:space="preserve">EUR 2016 </t>
    </r>
    <r>
      <rPr>
        <b/>
        <vertAlign val="superscript"/>
        <sz val="9"/>
        <rFont val="Calibri"/>
        <family val="2"/>
        <scheme val="minor"/>
      </rPr>
      <t>(8)</t>
    </r>
  </si>
  <si>
    <t>USD 2016</t>
  </si>
  <si>
    <t>Guidance from Implementing Regulation</t>
  </si>
  <si>
    <t>Indigenous Production by fuel type|Total|ktoe</t>
  </si>
  <si>
    <t>Indigenous Production by fuel type|Solids|ktoe</t>
  </si>
  <si>
    <t>Indigenous Production by fuel type|Oil|ktoe</t>
  </si>
  <si>
    <t>Indigenous Production by fuel type|Natural gas|ktoe</t>
  </si>
  <si>
    <t>Indigenous Production by fuel type|Nuclear|ktoe</t>
  </si>
  <si>
    <t>Indigenous Production by fuel type|Waste and other|ktoe</t>
  </si>
  <si>
    <t>Gross inland consumption by fuel type source|Total|ktoe</t>
  </si>
  <si>
    <t>Gross inland consumption by fuel type source|Natural gas|ktoe</t>
  </si>
  <si>
    <t>Gross inland consumption by fuel type source|Electricity|ktoe</t>
  </si>
  <si>
    <t>Gross inland consumption by fuel type source|Derived heat|ktoe</t>
  </si>
  <si>
    <t>Gross inland consumption by fuel type source|Renewables|ktoe</t>
  </si>
  <si>
    <t>Gross inland consumption by fuel type source|Waste|ktoe</t>
  </si>
  <si>
    <t>Gross inland consumption by fuel type source|Other|ktoe</t>
  </si>
  <si>
    <t>Gross electricity generation|Total|GWh</t>
  </si>
  <si>
    <t>Gross electricity generation|Solids|GWh</t>
  </si>
  <si>
    <t>Gross electricity generation|Renewables|GWh</t>
  </si>
  <si>
    <t>Gross electricity generation|Other fuels (hydrogen, methanol)|GWh</t>
  </si>
  <si>
    <t>Fuel inputs to thermal power generation|Total|ktoe</t>
  </si>
  <si>
    <t>Fuel inputs to thermal power generation|Solids|ktoe</t>
  </si>
  <si>
    <t>Fuel inputs to thermal power generation|Oil|ktoe</t>
  </si>
  <si>
    <t>Electricity prices|Residential|EUR(2016)/MWh</t>
  </si>
  <si>
    <t>Electricity prices|Industry|EUR(2016)/MWh</t>
  </si>
  <si>
    <t>Electricity prices|Tertiary|EUR(2016)/MWh</t>
  </si>
  <si>
    <t>Coal, households</t>
  </si>
  <si>
    <t>Livestock|Dairy cattle|1000 heads</t>
  </si>
  <si>
    <t>Livestock|Non-dairy cattle|1000 heads</t>
  </si>
  <si>
    <t>Livestock|Sheep|1000 heads</t>
  </si>
  <si>
    <t>Livestock|Pig|1000 heads</t>
  </si>
  <si>
    <t>Livestock|Poultry|1000 heads</t>
  </si>
  <si>
    <t>Managed forest land|Forest harvest removals for energy use|1000 cubic meters</t>
  </si>
  <si>
    <t>Managed forest land|Forest increment|1000 cubic meters</t>
  </si>
  <si>
    <t>Managed forest land|Forest disturbances included in modelling|Yes / No</t>
  </si>
  <si>
    <t>Managed forest land|Forest land remaining forest land|1000 hectares</t>
  </si>
  <si>
    <t>Afforested land|Forest harvest removals for energy use|1000 cubic meters</t>
  </si>
  <si>
    <t>Afforested land|Forest harvest removals for non-energy use|1000 cubic meters</t>
  </si>
  <si>
    <t>Afforested land|Forest increment|1000 cubic meters</t>
  </si>
  <si>
    <t>International (wholesale) fuel import prices|Coal|EUR(2016)/GJ</t>
  </si>
  <si>
    <t>International (wholesale) fuel import prices|Coal|EUR(2016)/toe</t>
  </si>
  <si>
    <t>International (wholesale) fuel import prices|Crude Oil|EUR(2016)/GJ</t>
  </si>
  <si>
    <t>International (wholesale) fuel import prices|Crude Oil|EUR (2016)/toe</t>
  </si>
  <si>
    <t>International (wholesale) fuel import prices|Natural gas|EUR(2016)/GJ</t>
  </si>
  <si>
    <t>International (wholesale) fuel import prices|Natural gas|EUR(2016)/toe</t>
  </si>
  <si>
    <t>Afforested land|Cropland converted to forest land|1000 hectares</t>
  </si>
  <si>
    <t>Afforested land|Grassland converted to forest land|1000 hectares</t>
  </si>
  <si>
    <t>Afforested land|Wetlands converted to forest land|1000 hectares</t>
  </si>
  <si>
    <t>Afforested land|Settlements converted to forest land|1000 hectares</t>
  </si>
  <si>
    <t>Afforested land|Other land converted to forest land|1000 hectares</t>
  </si>
  <si>
    <t>Deforested land|Forest land converted to cropland|1000 hectares</t>
  </si>
  <si>
    <t>Deforested land|Forest land converted to grassland|1000 hectares</t>
  </si>
  <si>
    <t>Deforested land|Forest land converted to wetlands|1000 hectares</t>
  </si>
  <si>
    <t>Deforested land|Forest land converted to settlements|1000 hectares</t>
  </si>
  <si>
    <t>Deforested land|Forest land converted to other land|1000 hectares</t>
  </si>
  <si>
    <t>Managed cropland|Grassland, wetland, settlement or other land converted to cropland|1000 hectares</t>
  </si>
  <si>
    <t>Managed cropland|Cropland converted to wetland, settlement or other land (excl. forest land)|1000 hectares</t>
  </si>
  <si>
    <t>Managed wetland|Wetland remaining wetland|1000 hectares</t>
  </si>
  <si>
    <t>Managed wetland|Settlement or other land, converted to wetland|1000 hectares</t>
  </si>
  <si>
    <t>Managed wetland|Wetland converted to settlement or other land|1000 hectares</t>
  </si>
  <si>
    <t>0|2041</t>
  </si>
  <si>
    <t>0|2042</t>
  </si>
  <si>
    <t>0|2043</t>
  </si>
  <si>
    <t>0|2044</t>
  </si>
  <si>
    <t>0|2045</t>
  </si>
  <si>
    <t>0|2046</t>
  </si>
  <si>
    <t>0|2047</t>
  </si>
  <si>
    <t>0|2048</t>
  </si>
  <si>
    <t>0|2049</t>
  </si>
  <si>
    <r>
      <t xml:space="preserve">2041
</t>
    </r>
    <r>
      <rPr>
        <b/>
        <sz val="7"/>
        <color theme="0"/>
        <rFont val="Calibri"/>
        <family val="2"/>
        <scheme val="minor"/>
      </rPr>
      <t>(optional)</t>
    </r>
  </si>
  <si>
    <r>
      <t xml:space="preserve">2042
</t>
    </r>
    <r>
      <rPr>
        <b/>
        <sz val="7"/>
        <color theme="0"/>
        <rFont val="Calibri"/>
        <family val="2"/>
        <scheme val="minor"/>
      </rPr>
      <t>(optional)</t>
    </r>
  </si>
  <si>
    <r>
      <t xml:space="preserve">2043
</t>
    </r>
    <r>
      <rPr>
        <b/>
        <sz val="7"/>
        <color theme="0"/>
        <rFont val="Calibri"/>
        <family val="2"/>
        <scheme val="minor"/>
      </rPr>
      <t>(optional)</t>
    </r>
  </si>
  <si>
    <r>
      <t xml:space="preserve">2044
</t>
    </r>
    <r>
      <rPr>
        <b/>
        <sz val="7"/>
        <color theme="0"/>
        <rFont val="Calibri"/>
        <family val="2"/>
        <scheme val="minor"/>
      </rPr>
      <t>(optional)</t>
    </r>
  </si>
  <si>
    <r>
      <t xml:space="preserve">2046
</t>
    </r>
    <r>
      <rPr>
        <b/>
        <sz val="7"/>
        <color theme="0"/>
        <rFont val="Calibri"/>
        <family val="2"/>
        <scheme val="minor"/>
      </rPr>
      <t>(optional)</t>
    </r>
  </si>
  <si>
    <r>
      <t xml:space="preserve">2047
</t>
    </r>
    <r>
      <rPr>
        <b/>
        <sz val="7"/>
        <color theme="0"/>
        <rFont val="Calibri"/>
        <family val="2"/>
        <scheme val="minor"/>
      </rPr>
      <t>(optional)</t>
    </r>
  </si>
  <si>
    <r>
      <t xml:space="preserve">2048
</t>
    </r>
    <r>
      <rPr>
        <b/>
        <sz val="7"/>
        <color theme="0"/>
        <rFont val="Calibri"/>
        <family val="2"/>
        <scheme val="minor"/>
      </rPr>
      <t>(optional)</t>
    </r>
  </si>
  <si>
    <r>
      <t xml:space="preserve">2049
</t>
    </r>
    <r>
      <rPr>
        <b/>
        <sz val="7"/>
        <color theme="0"/>
        <rFont val="Calibri"/>
        <family val="2"/>
        <scheme val="minor"/>
      </rPr>
      <t>(optional)</t>
    </r>
  </si>
  <si>
    <t>Managed grassland|Grassland remaining grassland|1000 hectares</t>
  </si>
  <si>
    <t>Managed grassland|Cropland, wetland, settlement or other land, converted to grassland|1000 hectares</t>
  </si>
  <si>
    <t>Managed grassland|Grassland converted to wetland, settlement or other land|1000 hectares</t>
  </si>
  <si>
    <t>Harvested wood products|Gains of Harvested wood products|kt C</t>
  </si>
  <si>
    <t>Harvested wood products|Losses of Harvested wood products|kt C</t>
  </si>
  <si>
    <t>Gross value added (GVA) - total</t>
  </si>
  <si>
    <t>Gross value added (GVA) - construction</t>
  </si>
  <si>
    <t>Gross value added (GVA) - energy sector</t>
  </si>
  <si>
    <t>Gross value added (GVA) - industry</t>
  </si>
  <si>
    <t>Gross domestic product|Real growth rate|%</t>
  </si>
  <si>
    <t>Gross domestic product|Constant prices|EUR million (2016)</t>
  </si>
  <si>
    <t>Gross value added|Total|EUR million (2016)</t>
  </si>
  <si>
    <t>Gross value added|Agriculture|EUR million (2016)</t>
  </si>
  <si>
    <t>Gross value added|Construction|EUR million (2016)</t>
  </si>
  <si>
    <t>Gross value added|Services|EUR million (2016)</t>
  </si>
  <si>
    <t>Gross value added|Energy sector|EUR million (2016)</t>
  </si>
  <si>
    <t>Gross value added|Industry|EUR million (2016)</t>
  </si>
  <si>
    <t>Number of passenger-kilometres|All modes|million pkm</t>
  </si>
  <si>
    <t>Number of passenger-kilometres|Road - motorcycles|million pkm</t>
  </si>
  <si>
    <t>Number of passenger-kilometres|Road - buses|million pkm</t>
  </si>
  <si>
    <t>Number of passenger-kilometres|Road - total|million pkm</t>
  </si>
  <si>
    <t>Number of passenger-kilometres|Road - public transport|million pkm</t>
  </si>
  <si>
    <t>Number of passenger-kilometres|Road - private cars|million pkm</t>
  </si>
  <si>
    <t>Number of passenger-kilometres|Rail|million pkm</t>
  </si>
  <si>
    <t>Number of passenger-kilometres|Domestic aviation|million pkm</t>
  </si>
  <si>
    <t>Number of passenger-kilometres|International aviation|million pkm</t>
  </si>
  <si>
    <t>Number of passenger-kilometres|Domestic navigation|million pkm</t>
  </si>
  <si>
    <t>Number of passenger-kilometres - road</t>
  </si>
  <si>
    <t>Number of passenger-kilometres - rail</t>
  </si>
  <si>
    <t>Number of passenger-kilometres - domestic aviation</t>
  </si>
  <si>
    <t>Number of passenger-kilometres - international aviation</t>
  </si>
  <si>
    <t>Number of passenger-kilometres - domestic navigation</t>
  </si>
  <si>
    <t>Freight transport tonnes-kilometres - road</t>
  </si>
  <si>
    <t>Freight transport tonnes-kilometres - rail</t>
  </si>
  <si>
    <t>Freight transport tonnes-kilometres - domestic aviation</t>
  </si>
  <si>
    <t>Freight transport tonnes-kilometres - international aviation</t>
  </si>
  <si>
    <t>Freight transport tonnes-kilometres - domestic navigation (inland waterways and national maritime)</t>
  </si>
  <si>
    <t>International (wholesale) fuel import prices</t>
  </si>
  <si>
    <t>Freight transport tonnes-kilometres|All modes|million tkm</t>
  </si>
  <si>
    <t>Freight transport tonnes-kilometres|Road - total|million tkm</t>
  </si>
  <si>
    <t>Freight transport tonnes-kilometres|Rail|million tkm</t>
  </si>
  <si>
    <t>Freight transport tonnes-kilometres|Domestic aviation|million tkm</t>
  </si>
  <si>
    <t>Freight transport tonnes-kilometres|International aviation|million tkm</t>
  </si>
  <si>
    <t>Freight transport tonnes-kilometres|Domestic navigation|million tkm</t>
  </si>
  <si>
    <t>EU ETS carbon price||EUR (2016)/EUA</t>
  </si>
  <si>
    <t>Exchange rates EURO||EUR (2016)/currency</t>
  </si>
  <si>
    <t>Exchange rates US DOLLAR||USD (2016)/currency</t>
  </si>
  <si>
    <t>Indigenous Production by fuel type|Renewables|ktoe</t>
  </si>
  <si>
    <t>Gross inland consumption by fuel type source|Solids|ktoe</t>
  </si>
  <si>
    <t>Gross inland consumption by fuel type source|Oil|ktoe</t>
  </si>
  <si>
    <t>Gross inland consumption by fuel type source|Nuclear|ktoe</t>
  </si>
  <si>
    <t>Gross electricity generation|Nuclear|GWh</t>
  </si>
  <si>
    <t>Gross electricity generation|Oil|GWh</t>
  </si>
  <si>
    <t>Gross electricity generation|Natural gas|GWh</t>
  </si>
  <si>
    <t>Fuel inputs to thermal power generation|Natural gas|ktoe</t>
  </si>
  <si>
    <t>Municipal solid waste (MSW)|Generation|t</t>
  </si>
  <si>
    <t>Municipal solid waste (MSW)|Landfills|t</t>
  </si>
  <si>
    <t>Final energy consumption - All sectors|Total|ktoe</t>
  </si>
  <si>
    <t>Final energy consumption - All sectors|Solids|ktoe</t>
  </si>
  <si>
    <t>Final energy consumption - All sectors|Oil|ktoe</t>
  </si>
  <si>
    <t>Final energy consumption - All sectors|Natural gas|ktoe</t>
  </si>
  <si>
    <t>Final energy consumption - All sectors|Electricity|ktoe</t>
  </si>
  <si>
    <t>Final energy consumption - All sectors|Derived heat|ktoe</t>
  </si>
  <si>
    <t>Final energy consumption - All sectors|Renewables|ktoe</t>
  </si>
  <si>
    <t>Final energy consumption - All sectors|Thereof ambient heat|ktoe</t>
  </si>
  <si>
    <t>Final energy consumption - All sectors|Other|ktoe</t>
  </si>
  <si>
    <t>Final energy consumption - Industry|Total|ktoe</t>
  </si>
  <si>
    <t>Final energy consumption - Industry|Solids|ktoe</t>
  </si>
  <si>
    <t>Final energy consumption - Industry|Oil|ktoe</t>
  </si>
  <si>
    <t>Final energy consumption - Industry|Natural gas|ktoe</t>
  </si>
  <si>
    <t>Final energy consumption - Industry|Electricity|ktoe</t>
  </si>
  <si>
    <t>Final energy consumption - Industry|Heat|ktoe</t>
  </si>
  <si>
    <t>Final energy consumption - Industry|Renewables|ktoe</t>
  </si>
  <si>
    <t>Final energy consumption - Industry|Other|ktoe</t>
  </si>
  <si>
    <t>Final energy consumption - Residential|Total|ktoe</t>
  </si>
  <si>
    <t>Final energy consumption - Residential|Solids|ktoe</t>
  </si>
  <si>
    <t>Final energy consumption - Residential|Oil|ktoe</t>
  </si>
  <si>
    <t>Final energy consumption - Residential|Natural gas|ktoe</t>
  </si>
  <si>
    <t>Final energy consumption - Residential|Electricity|ktoe</t>
  </si>
  <si>
    <t>Final energy consumption - Residential|Heat|ktoe</t>
  </si>
  <si>
    <t>Final energy consumption - Residential|Renewables|ktoe</t>
  </si>
  <si>
    <t>Final energy consumption - Residential|Other|ktoe</t>
  </si>
  <si>
    <t>Final energy consumption - Tertiary|Total|ktoe</t>
  </si>
  <si>
    <t>Final energy consumption - Tertiary|Solids|ktoe</t>
  </si>
  <si>
    <t>Final energy consumption - Tertiary|Oil|ktoe</t>
  </si>
  <si>
    <t>Final energy consumption - Tertiary|Natural gas|ktoe</t>
  </si>
  <si>
    <t>Final energy consumption - Tertiary|Electricity|ktoe</t>
  </si>
  <si>
    <t>Final energy consumption - Tertiary|Heat|ktoe</t>
  </si>
  <si>
    <t>Final energy consumption - Tertiary|Renewables|ktoe</t>
  </si>
  <si>
    <t>Final energy consumption - Tertiary|Other|ktoe</t>
  </si>
  <si>
    <t>Final energy consumption - Agriculture and Forestry|Total|ktoe</t>
  </si>
  <si>
    <t>Final energy consumption - Transport|Total|ktoe</t>
  </si>
  <si>
    <t>Final energy consumption - Transport|Solids|ktoe</t>
  </si>
  <si>
    <t>Final energy consumption - Transport|Oil|ktoe</t>
  </si>
  <si>
    <t>Final energy consumption - Transport|Natural gas|ktoe</t>
  </si>
  <si>
    <t>Final energy consumption - Transport|Electricity|ktoe</t>
  </si>
  <si>
    <t>Final energy consumption - Transport|Heat|ktoe</t>
  </si>
  <si>
    <t>Final energy consumption - Transport|Renewables|ktoe</t>
  </si>
  <si>
    <t>Final energy consumption - Transport|Other|ktoe</t>
  </si>
  <si>
    <t>Final energy consumption - Transport|passenger transport|ktoe</t>
  </si>
  <si>
    <t>Final energy consumption - Transport|freight transport|ktoe</t>
  </si>
  <si>
    <t>Final energy consumption - Transport|international aviation|ktoe</t>
  </si>
  <si>
    <t>Final energy consumption - Other||ktoe</t>
  </si>
  <si>
    <t>National retail fuel prices|Coal - industry|EUR(2016)/ktoe</t>
  </si>
  <si>
    <t>National retail fuel prices|Coal - households|EUR(2016)/ktoe</t>
  </si>
  <si>
    <t>National retail fuel prices|Diesel oil - industry|EUR(2016)/ktoe</t>
  </si>
  <si>
    <t>National retail fuel prices|Diesel oil - households|EUR(2016)/ktoe</t>
  </si>
  <si>
    <t>National retail fuel prices|Diesel oil - transport|EUR(2016)/ktoe</t>
  </si>
  <si>
    <t>National retail fuel prices|Diesel oil - transport private|EUR(2016)/ktoe</t>
  </si>
  <si>
    <t>National retail fuel prices|Diesel oil - transport public|EUR(2016)/ktoe</t>
  </si>
  <si>
    <t>National retail fuel prices|Gasoline - transport|EUR(2016)/ktoe</t>
  </si>
  <si>
    <t>National retail fuel prices|Gasoline - transport private|EUR(2016)/ktoe</t>
  </si>
  <si>
    <t>National retail fuel prices|Gasoline - transport public|EUR(2016)/ktoe</t>
  </si>
  <si>
    <t>National retail fuel prices|Natural gas - industry|EUR(2016)/ktoe</t>
  </si>
  <si>
    <t>National retail fuel prices|Natural gas - households|EUR(2016)/ktoe</t>
  </si>
  <si>
    <t>Managed forest land|Forest harvest removals for non-energy use|1000 cubic meters</t>
  </si>
  <si>
    <t>Managed cropland|Cropland remaining cropland|1000 hectares</t>
  </si>
  <si>
    <t>Harvested wood products|Half-life - Sawn wood|years</t>
  </si>
  <si>
    <t>Harvested wood products|Half-life - Wood panels|years</t>
  </si>
  <si>
    <t>Harvested wood products|Half-life - Paper|years</t>
  </si>
  <si>
    <t>Template version:</t>
  </si>
  <si>
    <t>v2.0</t>
  </si>
  <si>
    <t>FME version:</t>
  </si>
  <si>
    <t>Release:</t>
  </si>
  <si>
    <t>Fill the template (columns E:BA) using your data. Do not modify cells outside the reporting range (E20:BA350)</t>
  </si>
  <si>
    <t>Columns E and AP:AZ are Yes-No only.</t>
  </si>
  <si>
    <r>
      <t xml:space="preserve">Parameter used </t>
    </r>
    <r>
      <rPr>
        <b/>
        <vertAlign val="superscript"/>
        <sz val="9"/>
        <color theme="0"/>
        <rFont val="Calibri"/>
        <family val="2"/>
        <scheme val="minor"/>
      </rPr>
      <t>(3)</t>
    </r>
    <r>
      <rPr>
        <b/>
        <sz val="9"/>
        <color theme="0"/>
        <rFont val="Calibri"/>
        <family val="2"/>
        <scheme val="minor"/>
      </rPr>
      <t xml:space="preserve"> (‘with additional measures’ scenario)</t>
    </r>
  </si>
  <si>
    <r>
      <t xml:space="preserve">Parameter used </t>
    </r>
    <r>
      <rPr>
        <b/>
        <vertAlign val="superscript"/>
        <sz val="9"/>
        <color theme="0"/>
        <rFont val="Calibri"/>
        <family val="2"/>
        <scheme val="minor"/>
      </rPr>
      <t>(3)</t>
    </r>
    <r>
      <rPr>
        <b/>
        <sz val="9"/>
        <color theme="0"/>
        <rFont val="Calibri"/>
        <family val="2"/>
        <scheme val="minor"/>
      </rPr>
      <t xml:space="preserve"> (‘without measures’ scenario)</t>
    </r>
  </si>
  <si>
    <t>Number of passenger-kilometres (all modes)</t>
  </si>
  <si>
    <t>Freight transport tonnes-kilometres (all modes)</t>
  </si>
  <si>
    <t>(1)  Please  use an empty row  per  country-specific  parameter  used  in  the  projections  at  the  end  of the  Table.  Note  that  this  includes  the  term  ‘variables’  because  some  of  the parameters listed can be variables for certain projection tools used, depending on the models used.</t>
  </si>
  <si>
    <t>Exchange rates EURO (for non-EURO countries), if applicable</t>
  </si>
  <si>
    <r>
      <t xml:space="preserve">Forest harvest removals for </t>
    </r>
    <r>
      <rPr>
        <u/>
        <sz val="9"/>
        <rFont val="Calibri"/>
        <family val="2"/>
        <scheme val="minor"/>
      </rPr>
      <t>non-energy</t>
    </r>
    <r>
      <rPr>
        <sz val="9"/>
        <rFont val="Calibri"/>
        <family val="2"/>
        <scheme val="minor"/>
      </rPr>
      <t xml:space="preserve"> use</t>
    </r>
  </si>
  <si>
    <t>For IT purposes 
(DO NOT MODIFY THIS COLUMN)</t>
  </si>
  <si>
    <t>NE</t>
  </si>
  <si>
    <t>no</t>
  </si>
  <si>
    <t>Projection based on Agriculture Projectons Model (developed by Agricultural Research Centre)</t>
  </si>
  <si>
    <t>Projections based on the data of National Inventory Report 2023</t>
  </si>
  <si>
    <t>Projection based on the IPCC calculation model used in National Inventory Report 2023</t>
  </si>
  <si>
    <t>Projection based on the IPCC calculation model used in National Inventory Report 2022</t>
  </si>
  <si>
    <t>17,016</t>
  </si>
  <si>
    <t>2,164.1</t>
  </si>
  <si>
    <t>17,534</t>
  </si>
  <si>
    <t>28,884</t>
  </si>
  <si>
    <t>2,141.7</t>
  </si>
  <si>
    <t>18,93</t>
  </si>
  <si>
    <t>30,216</t>
  </si>
  <si>
    <t>2,131.7</t>
  </si>
  <si>
    <t>19,319</t>
  </si>
  <si>
    <t>19,335</t>
  </si>
  <si>
    <t>19,338</t>
  </si>
  <si>
    <t>2,150.6</t>
  </si>
  <si>
    <t>2,157.6</t>
  </si>
  <si>
    <t>1,162.4</t>
  </si>
  <si>
    <t>2.164.7</t>
  </si>
  <si>
    <t>2,156.6</t>
  </si>
  <si>
    <t>2,142.9</t>
  </si>
  <si>
    <t>2,124.5</t>
  </si>
  <si>
    <t>2,106.1</t>
  </si>
  <si>
    <t>2,148.8</t>
  </si>
  <si>
    <t>2,148.9</t>
  </si>
  <si>
    <t>16,175</t>
  </si>
  <si>
    <t>17,072</t>
  </si>
  <si>
    <t>17,270</t>
  </si>
  <si>
    <t>16,872</t>
  </si>
  <si>
    <t>17,794</t>
  </si>
  <si>
    <t>18,065</t>
  </si>
  <si>
    <t>18,340</t>
  </si>
  <si>
    <t>18,632</t>
  </si>
  <si>
    <t>19,244</t>
  </si>
  <si>
    <t>19,263</t>
  </si>
  <si>
    <t>19,282</t>
  </si>
  <si>
    <t>19,301</t>
  </si>
  <si>
    <t>19,357</t>
  </si>
  <si>
    <t>19,376</t>
  </si>
  <si>
    <t>19,394</t>
  </si>
  <si>
    <t>19,413</t>
  </si>
  <si>
    <t>19,434</t>
  </si>
  <si>
    <t>19,454</t>
  </si>
  <si>
    <t>19,475</t>
  </si>
  <si>
    <t>19,496</t>
  </si>
  <si>
    <t>19,516</t>
  </si>
  <si>
    <t>19,537</t>
  </si>
  <si>
    <t>19,558</t>
  </si>
  <si>
    <t>19,578</t>
  </si>
  <si>
    <t>19,599</t>
  </si>
  <si>
    <t>19,619</t>
  </si>
  <si>
    <t>33,497</t>
  </si>
  <si>
    <t>28,208</t>
  </si>
  <si>
    <t>29,871</t>
  </si>
  <si>
    <t>28,287</t>
  </si>
  <si>
    <t>28,556</t>
  </si>
  <si>
    <t>29,149</t>
  </si>
  <si>
    <t>29,281</t>
  </si>
  <si>
    <t>29,6</t>
  </si>
  <si>
    <t>29,909</t>
  </si>
  <si>
    <t>30,520</t>
  </si>
  <si>
    <t>The share of lagoons with natural crust from cattle's liquid manure storages</t>
  </si>
  <si>
    <t>The share of ring storage tanks with natural crust from cattle's liquid manure storages</t>
  </si>
  <si>
    <t>The share of closed storage tants from cattle's liquid manure storages</t>
  </si>
  <si>
    <t>The share of lagoons with floating cover from swine's liquid manure storages</t>
  </si>
  <si>
    <t>The share of ring storage tanks with floating cover from swine's liquid manure storages</t>
  </si>
  <si>
    <t>The share of closed storage tanks from swine liquid manure storages</t>
  </si>
  <si>
    <t>16,886</t>
  </si>
  <si>
    <t>16,835</t>
  </si>
  <si>
    <t>17,094</t>
  </si>
  <si>
    <t>17,297</t>
  </si>
  <si>
    <t>17,567</t>
  </si>
  <si>
    <t>17,834</t>
  </si>
  <si>
    <t>18,112</t>
  </si>
  <si>
    <t>18,394</t>
  </si>
  <si>
    <t>18,693</t>
  </si>
  <si>
    <t>18,999</t>
  </si>
  <si>
    <t>19,315</t>
  </si>
  <si>
    <t>19,355</t>
  </si>
  <si>
    <t>19,374</t>
  </si>
  <si>
    <t>19,414</t>
  </si>
  <si>
    <t>19,473</t>
  </si>
  <si>
    <t>19,493</t>
  </si>
  <si>
    <t>19,515</t>
  </si>
  <si>
    <t>19,536</t>
  </si>
  <si>
    <t>19,58</t>
  </si>
  <si>
    <t>19,601</t>
  </si>
  <si>
    <t>19,623</t>
  </si>
  <si>
    <t>19,645</t>
  </si>
  <si>
    <t>19,666</t>
  </si>
  <si>
    <t>19,688</t>
  </si>
  <si>
    <t>19,71</t>
  </si>
  <si>
    <t>Real GDP growth rate projected by Estonian Ministry of Finance [www]
https://www.fin.ee/riigi-rahandus-ja-maksud/fiskaalpoliitika-ja-majandus/rahandusministeeriumi-majandusprognoos</t>
  </si>
  <si>
    <t xml:space="preserve"> GDP constant prices is projected by Estonian Ministry of Finance [www]
https://www.fin.ee/riigi-rahandus-ja-maksud/fiskaalpoliitika-ja-majandus/rahandusministeeriumi-majandusprognoos</t>
  </si>
  <si>
    <t>Enefit280 oil shale plants</t>
  </si>
  <si>
    <t>Petroter oil shale plants</t>
  </si>
  <si>
    <t>NA</t>
  </si>
  <si>
    <t>yes</t>
  </si>
  <si>
    <t>Guidance and further explanations on the Commission recommended projection parameters for national energy and climate plans</t>
  </si>
  <si>
    <r>
      <rPr>
        <b/>
        <sz val="9"/>
        <rFont val="Calibri"/>
        <family val="2"/>
        <scheme val="minor"/>
      </rPr>
      <t xml:space="preserve">either
</t>
    </r>
    <r>
      <rPr>
        <sz val="9"/>
        <rFont val="Calibri"/>
        <family val="2"/>
        <scheme val="minor"/>
      </rPr>
      <t>EUR(2016) /MWh</t>
    </r>
  </si>
  <si>
    <t>Industry input</t>
  </si>
  <si>
    <t>TJ</t>
  </si>
  <si>
    <t>See comments below</t>
  </si>
  <si>
    <t>Includes: Gasoline, Diesel, Fuel oil, Shale oil, Jet kerosene, LPG</t>
  </si>
  <si>
    <t>Icludes: Natural gas and CNG</t>
  </si>
  <si>
    <t>National Inventory Report 2016-2020</t>
  </si>
  <si>
    <t>Includes: Gasoline, Diesel, Fuel oil, Shale oil, LPG</t>
  </si>
  <si>
    <t>Includes: Wood, Biogas, Black Liquor</t>
  </si>
  <si>
    <t>Includes: Gasoline, Diesel, Fuel oil, Jet kerosene, LPG</t>
  </si>
  <si>
    <t>Includes: Biomethane, Biodiesel, Bioethanol</t>
  </si>
  <si>
    <t>Includes: Natural gas and CNG</t>
  </si>
  <si>
    <t>Includes: Oil shale, coal</t>
  </si>
  <si>
    <t>Includes: waste,peat</t>
  </si>
  <si>
    <t>Includes: waste, peat</t>
  </si>
  <si>
    <t>Includes: Municipal waste, peat</t>
  </si>
  <si>
    <t>Includes: Oil shale, coal, oil shale gases</t>
  </si>
  <si>
    <t>Includes: Wood, Biogas, Biomethane, Biodiesel, Bioethanol, Black Liquor, wind, solar, hydro</t>
  </si>
  <si>
    <t>Includes: coal, liquid fuels, natural gas and biofuels</t>
  </si>
  <si>
    <t>NIS 2022;  Estonian Environment Agency</t>
  </si>
  <si>
    <t>only occurs on mineral soils</t>
  </si>
  <si>
    <t>Estonian Environment Acency</t>
  </si>
  <si>
    <t>Forest not available for wood supply</t>
  </si>
  <si>
    <t>per cent</t>
  </si>
  <si>
    <t>Forest available for wood supply with additional protective measures (excluding water protection forests on banks)</t>
  </si>
  <si>
    <t>Total felling volume</t>
  </si>
  <si>
    <t>mil m3</t>
  </si>
  <si>
    <t>Forest land remaining forest land, organic soils</t>
  </si>
  <si>
    <t xml:space="preserve"> Forest land remaining forest land, share of drained areas from organic soils</t>
  </si>
  <si>
    <t>Grassland converted to forest land, organic soils</t>
  </si>
  <si>
    <t>Wetlands converted to forest land, organic soils</t>
  </si>
  <si>
    <t>Settlements converted to forest land, organic soils</t>
  </si>
  <si>
    <t>Forest land converted to grassland, organic soils</t>
  </si>
  <si>
    <t>Forest land converted to settlements, organic soils</t>
  </si>
  <si>
    <t>Cropland, remaining cropland, organic soils</t>
  </si>
  <si>
    <t>Grassland converted to cropland, mineral soils</t>
  </si>
  <si>
    <t>Grassland converted to cropland, organic soils</t>
  </si>
  <si>
    <t>Cropland converted to settlements, mineral soils</t>
  </si>
  <si>
    <t>Cropland converted to settlements, organic soils</t>
  </si>
  <si>
    <t>Cropland converted to other land</t>
  </si>
  <si>
    <t>Grassland remaining  grassland, organic soils</t>
  </si>
  <si>
    <t>Grassland remaining grassland, share of drained areas from organic soils</t>
  </si>
  <si>
    <t>Cropland converted to grassland, mineral soils</t>
  </si>
  <si>
    <t>Cropland converted to grassland, organic soils</t>
  </si>
  <si>
    <t>Wetlands converted to grassland</t>
  </si>
  <si>
    <t>Settlements converted to grassland</t>
  </si>
  <si>
    <t>Other land converted to grassland</t>
  </si>
  <si>
    <t>only occurs on organic soils</t>
  </si>
  <si>
    <t>Grassland converted to wetlands</t>
  </si>
  <si>
    <t>Grassland converted to settlements, mineral soils</t>
  </si>
  <si>
    <t>Grassland converted to settlements, organic soils</t>
  </si>
  <si>
    <t>Grassland converted to other land</t>
  </si>
  <si>
    <t>Cropland remaining cropland, average SOC stock</t>
  </si>
  <si>
    <t>t C/ha</t>
  </si>
  <si>
    <t>Area of active peat extraction sites</t>
  </si>
  <si>
    <t>NIS 2022; Expert judgement by the Ministry of Environment</t>
  </si>
  <si>
    <t>Area of rewetted peat extraction sites</t>
  </si>
  <si>
    <t>Estonian Environment Agency</t>
  </si>
  <si>
    <t>Production of horticultural peat</t>
  </si>
  <si>
    <t>1000 tonnes</t>
  </si>
  <si>
    <t xml:space="preserve">Index of produced sawnwood volume to industrial roundwood production </t>
  </si>
  <si>
    <t>Index</t>
  </si>
  <si>
    <t>Esonian Environment Agency</t>
  </si>
  <si>
    <t xml:space="preserve">Index of produced wood–based panels volume to industrial roundwood production </t>
  </si>
  <si>
    <t xml:space="preserve">Index of produced paper and paperboard volume to industrial roundwood production </t>
  </si>
  <si>
    <t xml:space="preserve">Index of produced semi-chemical wood pulp volume to industrial roundwood production </t>
  </si>
  <si>
    <t>EERC modelling</t>
  </si>
  <si>
    <t>Industrial waste generation, biodegradable origin</t>
  </si>
  <si>
    <t>Includes separately collected waste.</t>
  </si>
  <si>
    <t>Industrial waste deposited, biodegradable origin</t>
  </si>
  <si>
    <t>tonnes</t>
  </si>
  <si>
    <t>https://andmed.stat.ee/et/stat/rahvastik__rahvastikunaitajad-ja-koosseis__rahvaarv-ja-rahvastiku-koosseis/RV088</t>
  </si>
  <si>
    <t>Environmental Decisions Information System KOTKAS; projected years by EERC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</si>
</sst>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0.0000"/>
    <numFmt numFmtId="167" formatCode="0.000"/>
  </numFmts>
  <fonts count="48" x14ac:knownFonts="1">
    <font>
      <sz val="11"/>
      <color theme="1"/>
      <name val="Calibri"/>
      <family val="2"/>
      <scheme val="minor"/>
    </font>
    <font>
      <sz val="11"/>
      <color rgb="FFFF0000"/>
      <name val="Calibri"/>
      <family val="2"/>
      <scheme val="minor"/>
    </font>
    <font>
      <sz val="11"/>
      <color theme="0"/>
      <name val="Calibri"/>
      <family val="2"/>
      <scheme val="minor"/>
    </font>
    <font>
      <sz val="11"/>
      <name val="Calibri"/>
      <family val="2"/>
      <scheme val="minor"/>
    </font>
    <font>
      <b/>
      <sz val="16"/>
      <color rgb="FFFF0000"/>
      <name val="Calibri"/>
      <family val="2"/>
      <scheme val="minor"/>
    </font>
    <font>
      <sz val="11"/>
      <color rgb="FF636363"/>
      <name val="Calibri"/>
      <family val="2"/>
      <scheme val="minor"/>
    </font>
    <font>
      <sz val="11"/>
      <color indexed="8"/>
      <name val="Calibri"/>
      <family val="2"/>
    </font>
    <font>
      <sz val="10"/>
      <color rgb="FF000000"/>
      <name val="Calibri"/>
      <family val="2"/>
      <scheme val="minor"/>
    </font>
    <font>
      <sz val="9"/>
      <name val="Calibri"/>
      <family val="2"/>
      <scheme val="minor"/>
    </font>
    <font>
      <b/>
      <vertAlign val="superscript"/>
      <sz val="9"/>
      <name val="Calibri"/>
      <family val="2"/>
      <scheme val="minor"/>
    </font>
    <font>
      <sz val="9"/>
      <color rgb="FF000000"/>
      <name val="Calibri"/>
      <family val="2"/>
      <scheme val="minor"/>
    </font>
    <font>
      <u/>
      <sz val="9"/>
      <name val="Calibri"/>
      <family val="2"/>
      <scheme val="minor"/>
    </font>
    <font>
      <i/>
      <sz val="9"/>
      <name val="Calibri"/>
      <family val="2"/>
      <scheme val="minor"/>
    </font>
    <font>
      <sz val="9"/>
      <color theme="0"/>
      <name val="Calibri"/>
      <family val="2"/>
      <scheme val="minor"/>
    </font>
    <font>
      <sz val="11"/>
      <color rgb="FF06728C"/>
      <name val="Calibri"/>
      <family val="2"/>
    </font>
    <font>
      <b/>
      <sz val="20"/>
      <color rgb="FF06728C"/>
      <name val="Calibri"/>
      <family val="2"/>
    </font>
    <font>
      <b/>
      <i/>
      <sz val="9"/>
      <name val="Calibri"/>
      <family val="2"/>
      <scheme val="minor"/>
    </font>
    <font>
      <sz val="9"/>
      <color theme="0" tint="-0.34998626667073579"/>
      <name val="Calibri"/>
      <family val="2"/>
      <scheme val="minor"/>
    </font>
    <font>
      <b/>
      <sz val="14"/>
      <name val="Calibri"/>
      <family val="2"/>
      <scheme val="minor"/>
    </font>
    <font>
      <sz val="14"/>
      <name val="Calibri"/>
      <family val="2"/>
      <scheme val="minor"/>
    </font>
    <font>
      <u/>
      <sz val="11"/>
      <color rgb="FF636363"/>
      <name val="Calibri"/>
      <family val="2"/>
      <scheme val="minor"/>
    </font>
    <font>
      <b/>
      <sz val="15"/>
      <color rgb="FF06728C"/>
      <name val="Calibri"/>
      <family val="2"/>
    </font>
    <font>
      <sz val="15"/>
      <color rgb="FF06728C"/>
      <name val="Calibri"/>
      <family val="2"/>
    </font>
    <font>
      <vertAlign val="superscript"/>
      <sz val="15"/>
      <color rgb="FF06728C"/>
      <name val="Calibri"/>
      <family val="2"/>
    </font>
    <font>
      <b/>
      <sz val="11"/>
      <color theme="1"/>
      <name val="Calibri"/>
      <family val="2"/>
      <scheme val="minor"/>
    </font>
    <font>
      <b/>
      <sz val="9"/>
      <color theme="0"/>
      <name val="Calibri"/>
      <family val="2"/>
      <scheme val="minor"/>
    </font>
    <font>
      <b/>
      <vertAlign val="superscript"/>
      <sz val="9"/>
      <color theme="0"/>
      <name val="Calibri"/>
      <family val="2"/>
      <scheme val="minor"/>
    </font>
    <font>
      <sz val="9"/>
      <color theme="1"/>
      <name val="Calibri"/>
      <family val="2"/>
      <scheme val="minor"/>
    </font>
    <font>
      <b/>
      <sz val="10"/>
      <color rgb="FF000000"/>
      <name val="Calibri"/>
      <family val="2"/>
      <scheme val="minor"/>
    </font>
    <font>
      <b/>
      <sz val="9"/>
      <name val="Calibri"/>
      <family val="2"/>
      <scheme val="minor"/>
    </font>
    <font>
      <b/>
      <sz val="14"/>
      <color rgb="FF06728C"/>
      <name val="Calibri"/>
      <family val="2"/>
    </font>
    <font>
      <b/>
      <sz val="7"/>
      <color theme="0"/>
      <name val="Calibri"/>
      <family val="2"/>
      <scheme val="minor"/>
    </font>
    <font>
      <b/>
      <sz val="9"/>
      <color theme="2"/>
      <name val="Calibri"/>
      <family val="2"/>
      <scheme val="minor"/>
    </font>
    <font>
      <b/>
      <sz val="11"/>
      <color theme="2"/>
      <name val="Calibri"/>
      <family val="2"/>
      <scheme val="minor"/>
    </font>
    <font>
      <b/>
      <sz val="10"/>
      <color theme="2"/>
      <name val="Calibri"/>
      <family val="2"/>
      <scheme val="minor"/>
    </font>
    <font>
      <b/>
      <sz val="11"/>
      <color rgb="FF636363"/>
      <name val="Calibri"/>
      <family val="2"/>
      <scheme val="minor"/>
    </font>
    <font>
      <sz val="10"/>
      <color rgb="FF636363"/>
      <name val="Calibri"/>
      <family val="2"/>
      <scheme val="minor"/>
    </font>
    <font>
      <i/>
      <sz val="9"/>
      <color theme="0"/>
      <name val="Calibri"/>
      <family val="2"/>
      <scheme val="minor"/>
    </font>
    <font>
      <sz val="12"/>
      <color theme="0"/>
      <name val="Calibri"/>
      <family val="2"/>
      <scheme val="minor"/>
    </font>
    <font>
      <sz val="11"/>
      <color theme="0" tint="-0.34998626667073579"/>
      <name val="Calibri"/>
      <family val="2"/>
      <scheme val="minor"/>
    </font>
    <font>
      <b/>
      <sz val="16"/>
      <color theme="0" tint="-0.34998626667073579"/>
      <name val="Calibri"/>
      <family val="2"/>
      <scheme val="minor"/>
    </font>
    <font>
      <b/>
      <sz val="10"/>
      <color theme="0" tint="-0.34998626667073579"/>
      <name val="Calibri"/>
      <family val="2"/>
      <scheme val="minor"/>
    </font>
    <font>
      <b/>
      <sz val="9"/>
      <color theme="0" tint="-0.34998626667073579"/>
      <name val="Calibri"/>
      <family val="2"/>
      <scheme val="minor"/>
    </font>
    <font>
      <sz val="8"/>
      <name val="Calibri"/>
      <family val="2"/>
      <scheme val="minor"/>
    </font>
    <font>
      <sz val="9"/>
      <color theme="0" tint="-0.14999847407452621"/>
      <name val="Calibri"/>
      <family val="2"/>
      <scheme val="minor"/>
    </font>
    <font>
      <sz val="8"/>
      <color theme="0" tint="-0.499984740745262"/>
      <name val="Calibri"/>
      <family val="2"/>
      <scheme val="minor"/>
    </font>
    <font>
      <sz val="11"/>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6728C"/>
        <bgColor indexed="64"/>
      </patternFill>
    </fill>
    <fill>
      <patternFill patternType="solid">
        <fgColor rgb="FFFFFFFF"/>
        <bgColor rgb="FF000000"/>
      </patternFill>
    </fill>
    <fill>
      <patternFill patternType="solid">
        <fgColor theme="0" tint="-0.499984740745262"/>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FF"/>
        <bgColor indexed="64"/>
      </patternFill>
    </fill>
  </fills>
  <borders count="6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top style="thin">
        <color rgb="FF000000"/>
      </top>
      <bottom style="thin">
        <color theme="0"/>
      </bottom>
      <diagonal/>
    </border>
    <border>
      <left/>
      <right/>
      <top style="thin">
        <color rgb="FF000000"/>
      </top>
      <bottom style="thin">
        <color theme="0"/>
      </bottom>
      <diagonal/>
    </border>
    <border>
      <left/>
      <right style="thin">
        <color indexed="64"/>
      </right>
      <top style="thin">
        <color rgb="FF000000"/>
      </top>
      <bottom style="thin">
        <color theme="0"/>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right/>
      <top style="thin">
        <color theme="0"/>
      </top>
      <bottom style="thin">
        <color theme="0"/>
      </bottom>
      <diagonal/>
    </border>
    <border>
      <left/>
      <right style="thin">
        <color rgb="FF000000"/>
      </right>
      <top style="thin">
        <color rgb="FF00000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theme="0"/>
      </bottom>
      <diagonal/>
    </border>
    <border>
      <left style="thin">
        <color indexed="64"/>
      </left>
      <right style="thin">
        <color theme="0"/>
      </right>
      <top/>
      <bottom style="thin">
        <color theme="0"/>
      </bottom>
      <diagonal/>
    </border>
    <border>
      <left style="thin">
        <color indexed="64"/>
      </left>
      <right style="thin">
        <color indexed="64"/>
      </right>
      <top style="thin">
        <color theme="0"/>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right style="thin">
        <color rgb="FF000000"/>
      </right>
      <top style="thin">
        <color rgb="FF000000"/>
      </top>
      <bottom/>
      <diagonal/>
    </border>
    <border>
      <left style="thin">
        <color indexed="64"/>
      </left>
      <right/>
      <top/>
      <bottom/>
      <diagonal/>
    </border>
    <border>
      <left/>
      <right style="thin">
        <color indexed="64"/>
      </right>
      <top/>
      <bottom/>
      <diagonal/>
    </border>
    <border>
      <left style="thin">
        <color theme="0"/>
      </left>
      <right/>
      <top style="thin">
        <color indexed="64"/>
      </top>
      <bottom/>
      <diagonal/>
    </border>
    <border>
      <left/>
      <right/>
      <top style="thin">
        <color theme="0"/>
      </top>
      <bottom style="thin">
        <color indexed="64"/>
      </bottom>
      <diagonal/>
    </border>
    <border>
      <left style="thin">
        <color indexed="64"/>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bottom/>
      <diagonal/>
    </border>
    <border>
      <left style="thin">
        <color indexed="64"/>
      </left>
      <right/>
      <top style="thin">
        <color rgb="FF000000"/>
      </top>
      <bottom style="thin">
        <color indexed="64"/>
      </bottom>
      <diagonal/>
    </border>
    <border>
      <left style="thin">
        <color indexed="64"/>
      </left>
      <right/>
      <top style="thin">
        <color theme="0"/>
      </top>
      <bottom style="thin">
        <color theme="0"/>
      </bottom>
      <diagonal/>
    </border>
    <border>
      <left style="thin">
        <color indexed="64"/>
      </left>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right/>
      <top style="thin">
        <color indexed="64"/>
      </top>
      <bottom style="thin">
        <color rgb="FF000000"/>
      </bottom>
      <diagonal/>
    </border>
  </borders>
  <cellStyleXfs count="3">
    <xf numFmtId="0" fontId="0" fillId="0" borderId="0"/>
    <xf numFmtId="43" fontId="6" fillId="0" borderId="0" applyFont="0" applyFill="0" applyBorder="0" applyAlignment="0" applyProtection="0"/>
    <xf numFmtId="9" fontId="46" fillId="0" borderId="0" applyFont="0" applyFill="0" applyBorder="0" applyAlignment="0" applyProtection="0"/>
  </cellStyleXfs>
  <cellXfs count="207">
    <xf numFmtId="0" fontId="0" fillId="0" borderId="0" xfId="0"/>
    <xf numFmtId="0" fontId="42" fillId="3" borderId="14" xfId="0" applyFont="1" applyFill="1" applyBorder="1" applyAlignment="1">
      <alignment horizontal="left" vertical="center" wrapText="1"/>
    </xf>
    <xf numFmtId="0" fontId="17" fillId="2" borderId="7" xfId="0" applyFont="1" applyFill="1" applyBorder="1" applyAlignment="1">
      <alignment horizontal="left" vertical="top" wrapText="1"/>
    </xf>
    <xf numFmtId="0" fontId="17" fillId="3" borderId="22" xfId="0" applyFont="1" applyFill="1" applyBorder="1" applyAlignment="1">
      <alignment horizontal="left" vertical="top" wrapText="1"/>
    </xf>
    <xf numFmtId="0" fontId="17" fillId="3" borderId="14" xfId="0" applyFont="1" applyFill="1" applyBorder="1" applyAlignment="1">
      <alignment horizontal="left" vertical="top" wrapText="1"/>
    </xf>
    <xf numFmtId="0" fontId="17" fillId="3" borderId="10" xfId="0" applyFont="1" applyFill="1" applyBorder="1" applyAlignment="1">
      <alignment horizontal="left" vertical="top" wrapText="1"/>
    </xf>
    <xf numFmtId="0" fontId="29" fillId="6" borderId="32" xfId="0" applyFont="1" applyFill="1" applyBorder="1" applyAlignment="1">
      <alignment horizontal="center" vertical="center" wrapText="1"/>
    </xf>
    <xf numFmtId="0" fontId="0" fillId="2" borderId="0" xfId="0" applyFill="1" applyAlignment="1">
      <alignment wrapText="1"/>
    </xf>
    <xf numFmtId="0" fontId="14" fillId="4" borderId="0" xfId="0" applyFont="1" applyFill="1" applyAlignment="1">
      <alignment vertical="top" wrapText="1"/>
    </xf>
    <xf numFmtId="0" fontId="3" fillId="2" borderId="0" xfId="0" applyFont="1" applyFill="1" applyAlignment="1">
      <alignment wrapText="1"/>
    </xf>
    <xf numFmtId="0" fontId="39" fillId="2" borderId="0" xfId="0" applyFont="1" applyFill="1" applyAlignment="1">
      <alignment wrapText="1"/>
    </xf>
    <xf numFmtId="0" fontId="40" fillId="2" borderId="0" xfId="0" applyFont="1" applyFill="1" applyAlignment="1">
      <alignment vertical="top" wrapText="1"/>
    </xf>
    <xf numFmtId="0" fontId="4" fillId="2" borderId="0" xfId="0" applyFont="1" applyFill="1" applyAlignment="1">
      <alignment vertical="top" wrapText="1"/>
    </xf>
    <xf numFmtId="0" fontId="18" fillId="2" borderId="0" xfId="0" applyFont="1" applyFill="1" applyAlignment="1">
      <alignment horizontal="left" vertical="top"/>
    </xf>
    <xf numFmtId="0" fontId="5" fillId="2" borderId="0" xfId="0" applyFont="1" applyFill="1" applyAlignment="1">
      <alignment horizontal="left" vertical="top" wrapText="1"/>
    </xf>
    <xf numFmtId="0" fontId="5" fillId="2" borderId="0" xfId="0" applyFont="1" applyFill="1" applyAlignment="1">
      <alignment horizontal="left" vertical="top"/>
    </xf>
    <xf numFmtId="0" fontId="1" fillId="2" borderId="0" xfId="0" applyFont="1" applyFill="1" applyAlignment="1">
      <alignment horizontal="left" vertical="top"/>
    </xf>
    <xf numFmtId="0" fontId="0" fillId="2" borderId="0" xfId="0" applyFill="1"/>
    <xf numFmtId="0" fontId="2" fillId="2" borderId="0" xfId="0" applyFont="1" applyFill="1" applyAlignment="1">
      <alignment horizontal="left" vertical="top" wrapText="1"/>
    </xf>
    <xf numFmtId="0" fontId="39" fillId="2" borderId="0" xfId="0" applyFont="1" applyFill="1"/>
    <xf numFmtId="0" fontId="17" fillId="0" borderId="0" xfId="0" applyFont="1"/>
    <xf numFmtId="0" fontId="33" fillId="0" borderId="0" xfId="0" applyFont="1"/>
    <xf numFmtId="0" fontId="32" fillId="0" borderId="43" xfId="0" applyFont="1" applyBorder="1" applyAlignment="1">
      <alignment horizontal="center" vertical="center" wrapText="1"/>
    </xf>
    <xf numFmtId="0" fontId="32" fillId="0" borderId="0" xfId="0" applyFont="1" applyAlignment="1">
      <alignment horizontal="center" vertical="center" wrapText="1"/>
    </xf>
    <xf numFmtId="0" fontId="32" fillId="0" borderId="0" xfId="0" applyFont="1" applyAlignment="1">
      <alignment horizontal="center" vertical="center"/>
    </xf>
    <xf numFmtId="0" fontId="32" fillId="0" borderId="44" xfId="0" applyFont="1" applyBorder="1" applyAlignment="1">
      <alignment horizontal="center" vertical="center" wrapText="1"/>
    </xf>
    <xf numFmtId="0" fontId="41" fillId="0" borderId="0" xfId="0" applyFont="1" applyAlignment="1">
      <alignment horizontal="left" vertical="top"/>
    </xf>
    <xf numFmtId="0" fontId="34" fillId="0" borderId="0" xfId="0" applyFont="1" applyAlignment="1">
      <alignment vertical="top"/>
    </xf>
    <xf numFmtId="0" fontId="34" fillId="0" borderId="31" xfId="0" applyFont="1" applyBorder="1" applyAlignment="1">
      <alignment vertical="top"/>
    </xf>
    <xf numFmtId="0" fontId="25" fillId="3" borderId="18" xfId="0" applyFont="1" applyFill="1" applyBorder="1" applyAlignment="1">
      <alignment horizontal="left" vertical="top" wrapText="1"/>
    </xf>
    <xf numFmtId="0" fontId="25" fillId="3" borderId="18" xfId="0" applyFont="1" applyFill="1" applyBorder="1" applyAlignment="1">
      <alignment horizontal="left" vertical="top"/>
    </xf>
    <xf numFmtId="0" fontId="25" fillId="3" borderId="18" xfId="0" applyFont="1" applyFill="1" applyBorder="1" applyAlignment="1">
      <alignment horizontal="center" wrapText="1"/>
    </xf>
    <xf numFmtId="0" fontId="25" fillId="3" borderId="45" xfId="0" applyFont="1" applyFill="1" applyBorder="1" applyAlignment="1">
      <alignment horizontal="center" vertical="top" wrapText="1"/>
    </xf>
    <xf numFmtId="0" fontId="42" fillId="6" borderId="19" xfId="0" applyFont="1" applyFill="1" applyBorder="1" applyAlignment="1">
      <alignment horizontal="left" vertical="top" wrapText="1"/>
    </xf>
    <xf numFmtId="0" fontId="7" fillId="0" borderId="28" xfId="0" applyFont="1" applyBorder="1" applyAlignment="1">
      <alignment vertical="top"/>
    </xf>
    <xf numFmtId="0" fontId="7" fillId="0" borderId="29" xfId="0" applyFont="1" applyBorder="1" applyAlignment="1">
      <alignment vertical="top"/>
    </xf>
    <xf numFmtId="0" fontId="24" fillId="2" borderId="0" xfId="0" applyFont="1" applyFill="1"/>
    <xf numFmtId="0" fontId="25" fillId="3" borderId="17"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8" fillId="0" borderId="0" xfId="0" applyFont="1" applyAlignment="1">
      <alignment vertical="top"/>
    </xf>
    <xf numFmtId="0" fontId="28" fillId="0" borderId="31" xfId="0" applyFont="1" applyBorder="1" applyAlignment="1">
      <alignment vertical="top"/>
    </xf>
    <xf numFmtId="0" fontId="24" fillId="0" borderId="0" xfId="0" applyFont="1"/>
    <xf numFmtId="0" fontId="25" fillId="3" borderId="12" xfId="0" applyFont="1" applyFill="1" applyBorder="1" applyAlignment="1">
      <alignment vertical="top"/>
    </xf>
    <xf numFmtId="0" fontId="25" fillId="3" borderId="13" xfId="0" applyFont="1" applyFill="1" applyBorder="1" applyAlignment="1">
      <alignment vertical="top" wrapText="1"/>
    </xf>
    <xf numFmtId="0" fontId="25" fillId="3" borderId="13" xfId="0" applyFont="1" applyFill="1" applyBorder="1" applyAlignment="1">
      <alignment horizontal="left" vertical="center" wrapText="1"/>
    </xf>
    <xf numFmtId="0" fontId="25" fillId="3" borderId="13" xfId="0" applyFont="1" applyFill="1" applyBorder="1" applyAlignment="1">
      <alignment horizontal="left" vertical="center"/>
    </xf>
    <xf numFmtId="0" fontId="10" fillId="2" borderId="7" xfId="0" applyFont="1" applyFill="1" applyBorder="1" applyAlignment="1">
      <alignment horizontal="left" vertical="center"/>
    </xf>
    <xf numFmtId="0" fontId="10" fillId="2" borderId="7" xfId="0" applyFont="1" applyFill="1" applyBorder="1" applyAlignment="1">
      <alignment horizontal="left" vertical="center" wrapText="1"/>
    </xf>
    <xf numFmtId="0" fontId="7" fillId="0" borderId="0" xfId="0" applyFont="1" applyAlignment="1">
      <alignment vertical="top"/>
    </xf>
    <xf numFmtId="0" fontId="7" fillId="0" borderId="31" xfId="0" applyFont="1" applyBorder="1" applyAlignment="1">
      <alignment vertical="top"/>
    </xf>
    <xf numFmtId="0" fontId="8" fillId="2" borderId="1" xfId="0" applyFont="1" applyFill="1" applyBorder="1" applyAlignment="1">
      <alignment horizontal="left" vertical="top" wrapText="1"/>
    </xf>
    <xf numFmtId="0" fontId="8" fillId="2" borderId="1" xfId="0" applyFont="1" applyFill="1" applyBorder="1" applyAlignment="1">
      <alignment horizontal="center" vertical="top" wrapText="1"/>
    </xf>
    <xf numFmtId="0" fontId="10" fillId="2" borderId="1"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1" xfId="0" applyFont="1" applyFill="1" applyBorder="1" applyAlignment="1">
      <alignment horizontal="left" vertical="top" wrapText="1"/>
    </xf>
    <xf numFmtId="0" fontId="10" fillId="2" borderId="1" xfId="0" applyFont="1" applyFill="1" applyBorder="1" applyAlignment="1">
      <alignment horizontal="center" vertical="top" wrapText="1"/>
    </xf>
    <xf numFmtId="0" fontId="8" fillId="2" borderId="4" xfId="0" applyFont="1" applyFill="1" applyBorder="1" applyAlignment="1">
      <alignment vertical="top" wrapText="1"/>
    </xf>
    <xf numFmtId="0" fontId="7" fillId="2" borderId="33" xfId="0" applyFont="1" applyFill="1" applyBorder="1" applyAlignment="1">
      <alignment vertical="top"/>
    </xf>
    <xf numFmtId="0" fontId="7" fillId="0" borderId="33" xfId="0" applyFont="1" applyBorder="1" applyAlignment="1">
      <alignment vertical="top"/>
    </xf>
    <xf numFmtId="0" fontId="7" fillId="0" borderId="34" xfId="0" applyFont="1" applyBorder="1" applyAlignment="1">
      <alignment vertical="top"/>
    </xf>
    <xf numFmtId="0" fontId="7" fillId="2" borderId="32" xfId="0" applyFont="1" applyFill="1" applyBorder="1" applyAlignment="1">
      <alignment vertical="top"/>
    </xf>
    <xf numFmtId="0" fontId="7" fillId="2" borderId="30" xfId="0" applyFont="1" applyFill="1" applyBorder="1" applyAlignment="1">
      <alignment vertical="top"/>
    </xf>
    <xf numFmtId="0" fontId="7" fillId="2" borderId="0" xfId="0" applyFont="1" applyFill="1" applyAlignment="1">
      <alignment vertical="top"/>
    </xf>
    <xf numFmtId="0" fontId="10" fillId="2" borderId="1" xfId="0" applyFont="1" applyFill="1" applyBorder="1" applyAlignment="1">
      <alignment horizontal="left" wrapText="1"/>
    </xf>
    <xf numFmtId="0" fontId="0" fillId="2" borderId="0" xfId="0" applyFill="1" applyAlignment="1">
      <alignment vertical="center"/>
    </xf>
    <xf numFmtId="0" fontId="25" fillId="3" borderId="20" xfId="0" applyFont="1" applyFill="1" applyBorder="1" applyAlignment="1">
      <alignment vertical="center"/>
    </xf>
    <xf numFmtId="0" fontId="25" fillId="3" borderId="21" xfId="0" applyFont="1" applyFill="1" applyBorder="1" applyAlignment="1">
      <alignment vertical="center" wrapText="1"/>
    </xf>
    <xf numFmtId="0" fontId="13" fillId="3" borderId="21" xfId="0" applyFont="1" applyFill="1" applyBorder="1" applyAlignment="1">
      <alignment horizontal="center" vertical="top" wrapText="1"/>
    </xf>
    <xf numFmtId="0" fontId="13" fillId="3" borderId="21" xfId="0" applyFont="1" applyFill="1" applyBorder="1" applyAlignment="1">
      <alignment horizontal="left" vertical="center" wrapText="1"/>
    </xf>
    <xf numFmtId="0" fontId="13" fillId="3" borderId="13" xfId="0" applyFont="1" applyFill="1" applyBorder="1" applyAlignment="1">
      <alignment horizontal="center" vertical="top" wrapText="1"/>
    </xf>
    <xf numFmtId="0" fontId="13" fillId="3" borderId="13" xfId="0" applyFont="1" applyFill="1" applyBorder="1" applyAlignment="1">
      <alignment horizontal="left" vertical="center"/>
    </xf>
    <xf numFmtId="0" fontId="13" fillId="3" borderId="13" xfId="0" applyFont="1" applyFill="1" applyBorder="1" applyAlignment="1">
      <alignment horizontal="left" vertical="center" wrapText="1"/>
    </xf>
    <xf numFmtId="0" fontId="25" fillId="3" borderId="8" xfId="0" applyFont="1" applyFill="1" applyBorder="1" applyAlignment="1">
      <alignment vertical="top"/>
    </xf>
    <xf numFmtId="0" fontId="25" fillId="3" borderId="9" xfId="0" applyFont="1" applyFill="1" applyBorder="1" applyAlignment="1">
      <alignment vertical="top" wrapText="1"/>
    </xf>
    <xf numFmtId="0" fontId="13" fillId="3" borderId="9" xfId="0" applyFont="1" applyFill="1" applyBorder="1" applyAlignment="1">
      <alignment horizontal="center" vertical="top" wrapText="1"/>
    </xf>
    <xf numFmtId="0" fontId="13" fillId="3" borderId="9" xfId="0" applyFont="1" applyFill="1" applyBorder="1" applyAlignment="1">
      <alignment horizontal="left" vertical="center" wrapText="1"/>
    </xf>
    <xf numFmtId="0" fontId="10" fillId="2" borderId="3" xfId="0" applyFont="1" applyFill="1" applyBorder="1" applyAlignment="1">
      <alignment horizontal="center" vertical="top" wrapText="1"/>
    </xf>
    <xf numFmtId="0" fontId="10" fillId="2" borderId="3" xfId="0" applyFont="1" applyFill="1" applyBorder="1" applyAlignment="1">
      <alignment horizontal="center" vertical="top"/>
    </xf>
    <xf numFmtId="0" fontId="10" fillId="2" borderId="3" xfId="0" applyFont="1" applyFill="1" applyBorder="1" applyAlignment="1">
      <alignment vertical="center" wrapText="1"/>
    </xf>
    <xf numFmtId="0" fontId="10" fillId="2" borderId="3" xfId="0" applyFont="1" applyFill="1" applyBorder="1" applyAlignment="1">
      <alignment vertical="top" wrapText="1"/>
    </xf>
    <xf numFmtId="0" fontId="25" fillId="3" borderId="23" xfId="0" applyFont="1" applyFill="1" applyBorder="1" applyAlignment="1">
      <alignment vertical="center"/>
    </xf>
    <xf numFmtId="0" fontId="25" fillId="3" borderId="24" xfId="0" applyFont="1" applyFill="1" applyBorder="1" applyAlignment="1">
      <alignment vertical="center" wrapText="1"/>
    </xf>
    <xf numFmtId="0" fontId="13" fillId="3" borderId="24" xfId="0" applyFont="1" applyFill="1" applyBorder="1" applyAlignment="1">
      <alignment horizontal="center" vertical="top" wrapText="1"/>
    </xf>
    <xf numFmtId="0" fontId="13" fillId="3" borderId="24" xfId="0" applyFont="1" applyFill="1" applyBorder="1" applyAlignment="1">
      <alignment horizontal="left" vertical="center" wrapText="1"/>
    </xf>
    <xf numFmtId="0" fontId="25" fillId="3" borderId="26" xfId="0" applyFont="1" applyFill="1" applyBorder="1" applyAlignment="1">
      <alignment vertical="top" wrapText="1"/>
    </xf>
    <xf numFmtId="0" fontId="13" fillId="3" borderId="46" xfId="0" applyFont="1" applyFill="1" applyBorder="1" applyAlignment="1">
      <alignment horizontal="left" vertical="center"/>
    </xf>
    <xf numFmtId="0" fontId="13" fillId="3" borderId="46" xfId="0" applyFont="1" applyFill="1" applyBorder="1" applyAlignment="1">
      <alignment horizontal="left" vertical="center" wrapText="1"/>
    </xf>
    <xf numFmtId="0" fontId="10" fillId="2" borderId="25" xfId="0" applyFont="1" applyFill="1" applyBorder="1" applyAlignment="1">
      <alignment horizontal="center" vertical="top" wrapText="1"/>
    </xf>
    <xf numFmtId="0" fontId="0" fillId="2" borderId="0" xfId="0" applyFill="1" applyAlignment="1">
      <alignment horizontal="left" vertical="center"/>
    </xf>
    <xf numFmtId="0" fontId="25" fillId="3" borderId="20" xfId="0" applyFont="1" applyFill="1" applyBorder="1" applyAlignment="1">
      <alignment horizontal="left" vertical="center"/>
    </xf>
    <xf numFmtId="0" fontId="25" fillId="3" borderId="21" xfId="0" applyFont="1" applyFill="1" applyBorder="1" applyAlignment="1">
      <alignment horizontal="left" vertical="center" wrapText="1"/>
    </xf>
    <xf numFmtId="0" fontId="8" fillId="2" borderId="42" xfId="0" applyFont="1" applyFill="1" applyBorder="1" applyAlignment="1">
      <alignment vertical="top" wrapText="1"/>
    </xf>
    <xf numFmtId="0" fontId="8" fillId="2" borderId="5" xfId="0" applyFont="1" applyFill="1" applyBorder="1" applyAlignment="1">
      <alignment horizontal="center" vertical="top" wrapText="1"/>
    </xf>
    <xf numFmtId="0" fontId="10" fillId="2" borderId="5" xfId="0" applyFont="1" applyFill="1" applyBorder="1" applyAlignment="1">
      <alignment horizontal="left" vertical="center" wrapText="1"/>
    </xf>
    <xf numFmtId="0" fontId="8" fillId="2" borderId="9" xfId="0" applyFont="1" applyFill="1" applyBorder="1" applyAlignment="1">
      <alignment horizontal="center" vertical="top" wrapText="1"/>
    </xf>
    <xf numFmtId="0" fontId="10" fillId="2" borderId="9" xfId="0" applyFont="1" applyFill="1" applyBorder="1" applyAlignment="1">
      <alignment horizontal="left" vertical="center" wrapText="1"/>
    </xf>
    <xf numFmtId="0" fontId="35" fillId="2" borderId="0" xfId="0" applyFont="1" applyFill="1"/>
    <xf numFmtId="0" fontId="36" fillId="2" borderId="0" xfId="0" applyFont="1" applyFill="1"/>
    <xf numFmtId="0" fontId="39" fillId="0" borderId="0" xfId="0" applyFont="1"/>
    <xf numFmtId="0" fontId="25" fillId="3" borderId="36" xfId="0" applyFont="1" applyFill="1" applyBorder="1" applyAlignment="1">
      <alignment horizontal="center" vertical="center" wrapText="1"/>
    </xf>
    <xf numFmtId="0" fontId="27" fillId="2" borderId="35" xfId="0" applyFont="1" applyFill="1" applyBorder="1"/>
    <xf numFmtId="0" fontId="25" fillId="3" borderId="38"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47" xfId="0" applyFont="1" applyFill="1" applyBorder="1" applyAlignment="1">
      <alignment horizontal="left" vertical="top" indent="1"/>
    </xf>
    <xf numFmtId="0" fontId="8" fillId="2" borderId="48" xfId="0" applyFont="1" applyFill="1" applyBorder="1" applyAlignment="1">
      <alignment vertical="top" wrapText="1"/>
    </xf>
    <xf numFmtId="0" fontId="8" fillId="2" borderId="49" xfId="0" applyFont="1" applyFill="1" applyBorder="1" applyAlignment="1">
      <alignment horizontal="center" vertical="top" wrapText="1"/>
    </xf>
    <xf numFmtId="0" fontId="10" fillId="2" borderId="49" xfId="0" applyFont="1" applyFill="1" applyBorder="1" applyAlignment="1">
      <alignment horizontal="left" vertical="center"/>
    </xf>
    <xf numFmtId="0" fontId="10" fillId="2" borderId="49" xfId="0" applyFont="1" applyFill="1" applyBorder="1" applyAlignment="1">
      <alignment horizontal="left" wrapText="1"/>
    </xf>
    <xf numFmtId="0" fontId="10" fillId="2" borderId="49" xfId="0" applyFont="1" applyFill="1" applyBorder="1" applyAlignment="1">
      <alignment horizontal="left" vertical="center" wrapText="1"/>
    </xf>
    <xf numFmtId="0" fontId="17" fillId="2" borderId="49" xfId="0" applyFont="1" applyFill="1" applyBorder="1" applyAlignment="1">
      <alignment horizontal="left" vertical="top" wrapText="1"/>
    </xf>
    <xf numFmtId="0" fontId="8" fillId="2" borderId="52" xfId="0" applyFont="1" applyFill="1" applyBorder="1" applyAlignment="1">
      <alignment horizontal="left" vertical="top" indent="1"/>
    </xf>
    <xf numFmtId="0" fontId="8" fillId="2" borderId="53" xfId="0" applyFont="1" applyFill="1" applyBorder="1" applyAlignment="1">
      <alignment horizontal="left" vertical="top" indent="2"/>
    </xf>
    <xf numFmtId="0" fontId="8" fillId="2" borderId="53" xfId="0" applyFont="1" applyFill="1" applyBorder="1" applyAlignment="1">
      <alignment horizontal="left" vertical="top" indent="1"/>
    </xf>
    <xf numFmtId="0" fontId="8" fillId="2" borderId="53" xfId="0" applyFont="1" applyFill="1" applyBorder="1" applyAlignment="1">
      <alignment horizontal="left" vertical="top" indent="3"/>
    </xf>
    <xf numFmtId="0" fontId="12" fillId="2" borderId="53" xfId="0" applyFont="1" applyFill="1" applyBorder="1" applyAlignment="1">
      <alignment horizontal="left" vertical="top" indent="3"/>
    </xf>
    <xf numFmtId="0" fontId="25" fillId="3" borderId="56" xfId="0" applyFont="1" applyFill="1" applyBorder="1" applyAlignment="1">
      <alignment vertical="top"/>
    </xf>
    <xf numFmtId="0" fontId="8" fillId="2" borderId="53" xfId="0" applyFont="1" applyFill="1" applyBorder="1" applyAlignment="1">
      <alignment horizontal="left" vertical="top" wrapText="1" indent="1"/>
    </xf>
    <xf numFmtId="0" fontId="8" fillId="2" borderId="57" xfId="0" applyFont="1" applyFill="1" applyBorder="1" applyAlignment="1">
      <alignment horizontal="left" vertical="top" indent="1"/>
    </xf>
    <xf numFmtId="0" fontId="10" fillId="2" borderId="59" xfId="0" applyFont="1" applyFill="1" applyBorder="1" applyAlignment="1">
      <alignment horizontal="left" vertical="center"/>
    </xf>
    <xf numFmtId="0" fontId="10" fillId="2" borderId="58" xfId="0" applyFont="1" applyFill="1" applyBorder="1" applyAlignment="1">
      <alignment horizontal="left" vertical="center" wrapText="1"/>
    </xf>
    <xf numFmtId="0" fontId="10" fillId="2" borderId="59" xfId="0" applyFont="1" applyFill="1" applyBorder="1" applyAlignment="1">
      <alignment horizontal="left" vertical="center" wrapText="1"/>
    </xf>
    <xf numFmtId="0" fontId="10" fillId="2" borderId="49" xfId="0" applyFont="1" applyFill="1" applyBorder="1" applyAlignment="1">
      <alignment horizontal="center" vertical="center"/>
    </xf>
    <xf numFmtId="0" fontId="10" fillId="2" borderId="7"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1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24" xfId="0" applyFont="1" applyFill="1" applyBorder="1" applyAlignment="1">
      <alignment horizontal="center" vertical="center"/>
    </xf>
    <xf numFmtId="0" fontId="13" fillId="3" borderId="46" xfId="0" applyFont="1" applyFill="1" applyBorder="1" applyAlignment="1">
      <alignment horizontal="center" vertical="center"/>
    </xf>
    <xf numFmtId="0" fontId="10" fillId="2" borderId="59" xfId="0" applyFont="1" applyFill="1" applyBorder="1" applyAlignment="1">
      <alignment horizontal="center" vertical="center"/>
    </xf>
    <xf numFmtId="0" fontId="8" fillId="2" borderId="49"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10" fillId="7" borderId="1" xfId="0" applyFont="1" applyFill="1" applyBorder="1" applyAlignment="1">
      <alignment horizontal="left" vertical="top" shrinkToFit="1"/>
    </xf>
    <xf numFmtId="0" fontId="10" fillId="7" borderId="7" xfId="0" applyFont="1" applyFill="1" applyBorder="1" applyAlignment="1">
      <alignment horizontal="left" vertical="top" wrapText="1"/>
    </xf>
    <xf numFmtId="0" fontId="8" fillId="7" borderId="1" xfId="0" applyFont="1" applyFill="1" applyBorder="1" applyAlignment="1">
      <alignment horizontal="left" vertical="top" wrapText="1"/>
    </xf>
    <xf numFmtId="0" fontId="10" fillId="7" borderId="1" xfId="0" applyFont="1" applyFill="1" applyBorder="1" applyAlignment="1">
      <alignment horizontal="left" vertical="top" wrapText="1"/>
    </xf>
    <xf numFmtId="0" fontId="10" fillId="7" borderId="2" xfId="0" applyFont="1" applyFill="1" applyBorder="1" applyAlignment="1">
      <alignment horizontal="left" vertical="top" wrapText="1"/>
    </xf>
    <xf numFmtId="0" fontId="8" fillId="2" borderId="4" xfId="0" applyFont="1" applyFill="1" applyBorder="1" applyAlignment="1">
      <alignment horizontal="left" vertical="top"/>
    </xf>
    <xf numFmtId="0" fontId="8" fillId="2" borderId="2" xfId="0" applyFont="1" applyFill="1" applyBorder="1" applyAlignment="1">
      <alignment horizontal="left" vertical="top"/>
    </xf>
    <xf numFmtId="0" fontId="17" fillId="2" borderId="4" xfId="0" applyFont="1" applyFill="1" applyBorder="1" applyAlignment="1">
      <alignment horizontal="center" vertical="top" wrapText="1"/>
    </xf>
    <xf numFmtId="0" fontId="17" fillId="0" borderId="7" xfId="0" applyFont="1" applyBorder="1" applyAlignment="1">
      <alignment horizontal="left" vertical="top" wrapText="1"/>
    </xf>
    <xf numFmtId="0" fontId="44" fillId="5" borderId="1" xfId="0" applyFont="1" applyFill="1" applyBorder="1" applyAlignment="1">
      <alignment horizontal="left" vertical="center" wrapText="1"/>
    </xf>
    <xf numFmtId="0" fontId="45" fillId="2" borderId="0" xfId="0" applyFont="1" applyFill="1"/>
    <xf numFmtId="0" fontId="45" fillId="2" borderId="0" xfId="0" applyFont="1" applyFill="1" applyAlignment="1">
      <alignment horizontal="right"/>
    </xf>
    <xf numFmtId="14" fontId="45" fillId="2" borderId="0" xfId="0" applyNumberFormat="1" applyFont="1" applyFill="1" applyAlignment="1">
      <alignment horizontal="right"/>
    </xf>
    <xf numFmtId="0" fontId="8" fillId="2" borderId="4" xfId="0" applyFont="1" applyFill="1" applyBorder="1" applyAlignment="1">
      <alignment horizontal="center" vertical="top" wrapText="1"/>
    </xf>
    <xf numFmtId="0" fontId="25" fillId="6" borderId="17" xfId="0" applyFont="1" applyFill="1" applyBorder="1" applyAlignment="1">
      <alignment horizontal="center" vertical="center" wrapText="1"/>
    </xf>
    <xf numFmtId="164" fontId="10" fillId="2" borderId="1" xfId="0" applyNumberFormat="1" applyFont="1" applyFill="1" applyBorder="1" applyAlignment="1">
      <alignment horizontal="left" vertical="center" wrapText="1"/>
    </xf>
    <xf numFmtId="165" fontId="10" fillId="2" borderId="1" xfId="2" applyNumberFormat="1" applyFont="1" applyFill="1" applyBorder="1" applyAlignment="1">
      <alignment horizontal="left" vertical="center" wrapText="1"/>
    </xf>
    <xf numFmtId="10" fontId="10" fillId="2" borderId="1" xfId="2" applyNumberFormat="1" applyFont="1" applyFill="1" applyBorder="1" applyAlignment="1">
      <alignment horizontal="left" vertical="center" wrapText="1"/>
    </xf>
    <xf numFmtId="1" fontId="10" fillId="2" borderId="1" xfId="0" applyNumberFormat="1" applyFont="1" applyFill="1" applyBorder="1" applyAlignment="1">
      <alignment horizontal="left" vertical="center" wrapText="1"/>
    </xf>
    <xf numFmtId="2" fontId="10" fillId="2" borderId="1" xfId="0" applyNumberFormat="1" applyFont="1" applyFill="1" applyBorder="1" applyAlignment="1">
      <alignment horizontal="left" vertical="top" wrapText="1"/>
    </xf>
    <xf numFmtId="2" fontId="10" fillId="2" borderId="1" xfId="0" applyNumberFormat="1" applyFont="1" applyFill="1" applyBorder="1" applyAlignment="1">
      <alignment horizontal="left" vertical="center" wrapText="1"/>
    </xf>
    <xf numFmtId="0" fontId="47" fillId="8" borderId="35" xfId="0" applyFont="1" applyFill="1" applyBorder="1" applyAlignment="1">
      <alignment horizontal="center" vertical="center" wrapText="1"/>
    </xf>
    <xf numFmtId="1" fontId="10" fillId="2" borderId="1" xfId="0" applyNumberFormat="1" applyFont="1" applyFill="1" applyBorder="1" applyAlignment="1">
      <alignment horizontal="left" wrapText="1"/>
    </xf>
    <xf numFmtId="0" fontId="8" fillId="2" borderId="52" xfId="0" applyFont="1" applyFill="1" applyBorder="1" applyAlignment="1">
      <alignment horizontal="left" vertical="top"/>
    </xf>
    <xf numFmtId="0" fontId="8" fillId="2" borderId="6" xfId="0" applyFont="1" applyFill="1" applyBorder="1" applyAlignment="1">
      <alignment horizontal="left" vertical="top"/>
    </xf>
    <xf numFmtId="0" fontId="8" fillId="2" borderId="53" xfId="0" applyFont="1" applyFill="1" applyBorder="1" applyAlignment="1">
      <alignment horizontal="left" vertical="top"/>
    </xf>
    <xf numFmtId="0" fontId="8" fillId="2" borderId="53" xfId="0" applyFont="1" applyFill="1" applyBorder="1" applyAlignment="1">
      <alignment vertical="top"/>
    </xf>
    <xf numFmtId="0" fontId="8" fillId="2" borderId="53" xfId="0" applyFont="1" applyFill="1" applyBorder="1" applyAlignment="1">
      <alignment horizontal="left" vertical="top" wrapText="1" indent="2"/>
    </xf>
    <xf numFmtId="0" fontId="8" fillId="2" borderId="4" xfId="0" applyFont="1" applyFill="1" applyBorder="1" applyAlignment="1">
      <alignment horizontal="left" vertical="top" wrapText="1" indent="2"/>
    </xf>
    <xf numFmtId="166" fontId="10" fillId="2" borderId="1" xfId="0" applyNumberFormat="1" applyFont="1" applyFill="1" applyBorder="1" applyAlignment="1">
      <alignment horizontal="left" vertical="center" wrapText="1"/>
    </xf>
    <xf numFmtId="167" fontId="10" fillId="2" borderId="1" xfId="0" applyNumberFormat="1" applyFont="1" applyFill="1" applyBorder="1" applyAlignment="1">
      <alignment horizontal="left" vertical="center" wrapText="1"/>
    </xf>
    <xf numFmtId="0" fontId="8" fillId="0" borderId="2" xfId="0" applyFont="1" applyBorder="1" applyAlignment="1">
      <alignment horizontal="left" vertical="top"/>
    </xf>
    <xf numFmtId="0" fontId="8" fillId="0" borderId="4" xfId="0" applyFont="1" applyBorder="1" applyAlignment="1">
      <alignment horizontal="left" vertical="top"/>
    </xf>
    <xf numFmtId="0" fontId="8" fillId="2" borderId="53" xfId="0" applyFont="1" applyFill="1" applyBorder="1" applyAlignment="1">
      <alignment horizontal="left" vertical="top" wrapText="1"/>
    </xf>
    <xf numFmtId="0" fontId="8" fillId="2" borderId="2" xfId="0" applyFont="1" applyFill="1" applyBorder="1" applyAlignment="1">
      <alignment horizontal="left" vertical="top" wrapText="1"/>
    </xf>
    <xf numFmtId="9" fontId="10" fillId="2" borderId="1" xfId="2" applyFont="1" applyFill="1" applyBorder="1" applyAlignment="1">
      <alignment horizontal="left" vertical="center" wrapText="1"/>
    </xf>
    <xf numFmtId="1" fontId="10" fillId="2" borderId="49" xfId="0" applyNumberFormat="1" applyFont="1" applyFill="1" applyBorder="1" applyAlignment="1">
      <alignment horizontal="left" wrapText="1"/>
    </xf>
    <xf numFmtId="0" fontId="10" fillId="0" borderId="1" xfId="0" applyFont="1" applyBorder="1" applyAlignment="1">
      <alignment horizontal="left" vertical="center" wrapText="1"/>
    </xf>
    <xf numFmtId="0" fontId="10" fillId="7" borderId="5" xfId="0" applyFont="1" applyFill="1" applyBorder="1" applyAlignment="1">
      <alignment vertical="top" wrapText="1"/>
    </xf>
    <xf numFmtId="0" fontId="10" fillId="7" borderId="7" xfId="0" applyFont="1" applyFill="1" applyBorder="1" applyAlignment="1">
      <alignment vertical="top" wrapText="1"/>
    </xf>
    <xf numFmtId="0" fontId="8" fillId="7" borderId="5" xfId="0" applyFont="1" applyFill="1" applyBorder="1" applyAlignment="1">
      <alignment horizontal="left" vertical="top" wrapText="1"/>
    </xf>
    <xf numFmtId="0" fontId="8" fillId="7" borderId="7" xfId="0" applyFont="1" applyFill="1" applyBorder="1" applyAlignment="1">
      <alignment horizontal="left" vertical="top" wrapText="1"/>
    </xf>
    <xf numFmtId="0" fontId="10" fillId="7" borderId="5" xfId="0" applyFont="1" applyFill="1" applyBorder="1" applyAlignment="1">
      <alignment horizontal="left" vertical="top" wrapText="1"/>
    </xf>
    <xf numFmtId="0" fontId="10" fillId="7" borderId="7" xfId="0" applyFont="1" applyFill="1" applyBorder="1" applyAlignment="1">
      <alignment horizontal="left" vertical="top" wrapText="1"/>
    </xf>
    <xf numFmtId="0" fontId="8" fillId="2" borderId="2" xfId="0" applyFont="1" applyFill="1" applyBorder="1" applyAlignment="1">
      <alignment horizontal="left" vertical="top"/>
    </xf>
    <xf numFmtId="0" fontId="8" fillId="2" borderId="4" xfId="0" applyFont="1" applyFill="1" applyBorder="1" applyAlignment="1">
      <alignment horizontal="left" vertical="top"/>
    </xf>
    <xf numFmtId="0" fontId="8" fillId="0" borderId="53" xfId="0" applyFont="1" applyBorder="1" applyAlignment="1">
      <alignment horizontal="left" vertical="top" wrapText="1" indent="2"/>
    </xf>
    <xf numFmtId="0" fontId="8" fillId="0" borderId="4" xfId="0" applyFont="1" applyBorder="1" applyAlignment="1">
      <alignment horizontal="left" vertical="top" wrapText="1" indent="2"/>
    </xf>
    <xf numFmtId="0" fontId="25" fillId="3" borderId="15" xfId="0" applyFont="1" applyFill="1" applyBorder="1" applyAlignment="1">
      <alignment horizontal="center" vertical="top" wrapText="1"/>
    </xf>
    <xf numFmtId="0" fontId="8" fillId="2" borderId="8" xfId="0" applyFont="1" applyFill="1" applyBorder="1" applyAlignment="1">
      <alignment horizontal="left" vertical="top" wrapText="1" indent="1"/>
    </xf>
    <xf numFmtId="0" fontId="8" fillId="2" borderId="9" xfId="0" applyFont="1" applyFill="1" applyBorder="1" applyAlignment="1">
      <alignment horizontal="left" vertical="top" wrapText="1" indent="1"/>
    </xf>
    <xf numFmtId="0" fontId="8" fillId="2" borderId="47" xfId="0" applyFont="1" applyFill="1" applyBorder="1" applyAlignment="1">
      <alignment horizontal="left" vertical="top"/>
    </xf>
    <xf numFmtId="0" fontId="8" fillId="2" borderId="48" xfId="0" applyFont="1" applyFill="1" applyBorder="1" applyAlignment="1">
      <alignment horizontal="left" vertical="top"/>
    </xf>
    <xf numFmtId="0" fontId="14" fillId="4" borderId="0" xfId="0" applyFont="1" applyFill="1" applyAlignment="1">
      <alignment horizontal="left" vertical="top" wrapText="1"/>
    </xf>
    <xf numFmtId="0" fontId="25" fillId="3" borderId="39" xfId="0" applyFont="1" applyFill="1" applyBorder="1" applyAlignment="1">
      <alignment horizontal="center" vertical="center" wrapText="1"/>
    </xf>
    <xf numFmtId="0" fontId="25" fillId="3" borderId="40" xfId="0" applyFont="1" applyFill="1" applyBorder="1" applyAlignment="1">
      <alignment horizontal="center" vertical="center" wrapText="1"/>
    </xf>
    <xf numFmtId="0" fontId="25" fillId="3" borderId="41" xfId="0" applyFont="1" applyFill="1" applyBorder="1" applyAlignment="1">
      <alignment horizontal="center" vertical="center" wrapText="1"/>
    </xf>
    <xf numFmtId="0" fontId="25" fillId="3" borderId="37"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8" fillId="2" borderId="50" xfId="0" applyFont="1" applyFill="1" applyBorder="1" applyAlignment="1">
      <alignment horizontal="left" vertical="center" indent="1"/>
    </xf>
    <xf numFmtId="0" fontId="8" fillId="2" borderId="51" xfId="0" applyFont="1" applyFill="1" applyBorder="1" applyAlignment="1">
      <alignment horizontal="left" vertical="center" indent="1"/>
    </xf>
    <xf numFmtId="0" fontId="8" fillId="2" borderId="54" xfId="0" applyFont="1" applyFill="1" applyBorder="1" applyAlignment="1">
      <alignment horizontal="left" vertical="center" indent="1"/>
    </xf>
    <xf numFmtId="0" fontId="8" fillId="2" borderId="5"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55" xfId="0" applyFont="1" applyFill="1" applyBorder="1" applyAlignment="1">
      <alignment horizontal="left" vertical="top" wrapText="1" indent="1"/>
    </xf>
    <xf numFmtId="0" fontId="8" fillId="2" borderId="27" xfId="0" applyFont="1" applyFill="1" applyBorder="1" applyAlignment="1">
      <alignment horizontal="left" vertical="top" wrapText="1" indent="1"/>
    </xf>
    <xf numFmtId="0" fontId="8" fillId="2" borderId="53" xfId="0" applyFont="1" applyFill="1" applyBorder="1" applyAlignment="1">
      <alignment horizontal="left" vertical="top"/>
    </xf>
    <xf numFmtId="0" fontId="8" fillId="2" borderId="53" xfId="0" applyFont="1" applyFill="1" applyBorder="1" applyAlignment="1">
      <alignment horizontal="left" vertical="top" wrapText="1" indent="1"/>
    </xf>
    <xf numFmtId="0" fontId="8" fillId="2" borderId="4" xfId="0" applyFont="1" applyFill="1" applyBorder="1" applyAlignment="1">
      <alignment horizontal="left" vertical="top" wrapText="1" indent="1"/>
    </xf>
    <xf numFmtId="0" fontId="8" fillId="2" borderId="47" xfId="0" applyFont="1" applyFill="1" applyBorder="1" applyAlignment="1">
      <alignment horizontal="left" vertical="top" wrapText="1" indent="1"/>
    </xf>
    <xf numFmtId="0" fontId="8" fillId="2" borderId="60" xfId="0" applyFont="1" applyFill="1" applyBorder="1" applyAlignment="1">
      <alignment horizontal="left" vertical="top" wrapText="1" indent="1"/>
    </xf>
  </cellXfs>
  <cellStyles count="3">
    <cellStyle name="Migliaia" xfId="1" xr:uid="{00000000-0005-0000-0000-000000000000}"/>
    <cellStyle name="Normaallaad" xfId="0" builtinId="0"/>
    <cellStyle name="Protsent" xfId="2" builtinId="5"/>
  </cellStyles>
  <dxfs count="201">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rgb="FF636363"/>
      </font>
      <fill>
        <patternFill>
          <bgColor rgb="FFE1CEF0"/>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rgb="FF636363"/>
      </font>
      <fill>
        <patternFill>
          <bgColor rgb="FFE1CEF0"/>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rgb="FF636363"/>
      </font>
      <fill>
        <patternFill>
          <bgColor rgb="FFE1CEF0"/>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
      <font>
        <b/>
        <i val="0"/>
        <color theme="1"/>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366"/>
  <sheetViews>
    <sheetView zoomScale="70" zoomScaleNormal="70" workbookViewId="0">
      <pane xSplit="4" ySplit="17" topLeftCell="E207" activePane="bottomRight" state="frozen"/>
      <selection pane="topRight" activeCell="E1" sqref="E1"/>
      <selection pane="bottomLeft" activeCell="A18" sqref="A18"/>
      <selection pane="bottomRight" activeCell="H10" sqref="H10"/>
    </sheetView>
  </sheetViews>
  <sheetFormatPr defaultColWidth="9.1796875" defaultRowHeight="14.5" outlineLevelRow="1" outlineLevelCol="1" x14ac:dyDescent="0.35"/>
  <cols>
    <col min="1" max="1" width="3.81640625" customWidth="1"/>
    <col min="2" max="2" width="37.54296875" customWidth="1"/>
    <col min="3" max="3" width="11.54296875" customWidth="1"/>
    <col min="4" max="4" width="15.81640625" customWidth="1"/>
    <col min="5" max="5" width="12.54296875" customWidth="1"/>
    <col min="6" max="6" width="10.81640625" customWidth="1"/>
    <col min="7" max="7" width="9.1796875" customWidth="1"/>
    <col min="8" max="8" width="9.453125" bestFit="1" customWidth="1"/>
    <col min="9" max="9" width="10.453125" bestFit="1" customWidth="1"/>
    <col min="10" max="13" width="10.453125" hidden="1" customWidth="1" outlineLevel="1"/>
    <col min="14" max="14" width="10.453125" bestFit="1" customWidth="1" collapsed="1"/>
    <col min="15" max="18" width="10.453125" hidden="1" customWidth="1" outlineLevel="1"/>
    <col min="19" max="19" width="10.453125" bestFit="1" customWidth="1" collapsed="1"/>
    <col min="20" max="23" width="10.453125" hidden="1" customWidth="1" outlineLevel="1"/>
    <col min="24" max="24" width="10.453125" bestFit="1" customWidth="1" collapsed="1"/>
    <col min="25" max="28" width="10.453125" hidden="1" customWidth="1" outlineLevel="1"/>
    <col min="29" max="29" width="10.453125" bestFit="1" customWidth="1" collapsed="1"/>
    <col min="30" max="33" width="10.453125" hidden="1" customWidth="1" outlineLevel="1"/>
    <col min="34" max="34" width="10.453125" bestFit="1" customWidth="1" collapsed="1"/>
    <col min="35" max="38" width="10.453125" hidden="1" customWidth="1" outlineLevel="1"/>
    <col min="39" max="39" width="10.453125" bestFit="1" customWidth="1" collapsed="1"/>
    <col min="40" max="40" width="27.453125" customWidth="1"/>
    <col min="41" max="41" width="9" customWidth="1"/>
    <col min="42" max="51" width="11" customWidth="1"/>
    <col min="52" max="52" width="11.81640625" customWidth="1"/>
    <col min="53" max="53" width="38.81640625" customWidth="1"/>
    <col min="54" max="54" width="27.81640625" hidden="1" customWidth="1"/>
    <col min="55" max="55" width="27.81640625" customWidth="1"/>
    <col min="56" max="56" width="28.1796875" customWidth="1"/>
    <col min="57" max="57" width="29.1796875" customWidth="1"/>
    <col min="58" max="61" width="8" customWidth="1"/>
  </cols>
  <sheetData>
    <row r="1" spans="1:73" x14ac:dyDescent="0.35">
      <c r="A1" s="7"/>
      <c r="B1" s="187" t="s">
        <v>0</v>
      </c>
      <c r="C1" s="187"/>
      <c r="D1" s="187"/>
      <c r="E1" s="187"/>
      <c r="F1" s="187"/>
      <c r="G1" s="187"/>
      <c r="H1" s="187"/>
      <c r="I1" s="187"/>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9"/>
      <c r="AR1" s="9"/>
      <c r="AS1" s="9"/>
      <c r="AT1" s="9"/>
      <c r="AU1" s="9"/>
      <c r="AV1" s="9"/>
      <c r="AW1" s="9"/>
      <c r="AX1" s="7"/>
      <c r="AY1" s="7"/>
      <c r="AZ1" s="7"/>
      <c r="BA1" s="7"/>
      <c r="BB1" s="7"/>
      <c r="BC1" s="7"/>
      <c r="BD1" s="7"/>
      <c r="BE1" s="7"/>
      <c r="BF1" s="7"/>
      <c r="BG1" s="7"/>
      <c r="BH1" s="7"/>
      <c r="BI1" s="7"/>
      <c r="BJ1" s="7"/>
      <c r="BK1" s="7"/>
    </row>
    <row r="2" spans="1:73" ht="15" customHeight="1" x14ac:dyDescent="0.35">
      <c r="A2" s="7"/>
      <c r="B2" s="187"/>
      <c r="C2" s="187"/>
      <c r="D2" s="187"/>
      <c r="E2" s="187"/>
      <c r="F2" s="187"/>
      <c r="G2" s="187"/>
      <c r="H2" s="187"/>
      <c r="I2" s="187"/>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9"/>
      <c r="AQ2" s="9"/>
      <c r="AR2" s="9"/>
      <c r="AS2" s="9"/>
      <c r="AT2" s="9"/>
      <c r="AU2" s="9"/>
      <c r="AV2" s="9"/>
      <c r="AW2" s="9"/>
      <c r="AX2" s="7"/>
      <c r="AY2" s="7"/>
      <c r="AZ2" s="7"/>
      <c r="BA2" s="7"/>
      <c r="BB2" s="7"/>
      <c r="BC2" s="7"/>
      <c r="BD2" s="12"/>
      <c r="BE2" s="12"/>
      <c r="BF2" s="12"/>
      <c r="BG2" s="12"/>
      <c r="BH2" s="12"/>
      <c r="BI2" s="12"/>
      <c r="BJ2" s="12"/>
      <c r="BK2" s="12"/>
    </row>
    <row r="3" spans="1:73" ht="21" x14ac:dyDescent="0.35">
      <c r="A3" s="7"/>
      <c r="B3" s="13" t="s">
        <v>335</v>
      </c>
      <c r="C3" s="14"/>
      <c r="D3" s="14"/>
      <c r="E3" s="15"/>
      <c r="F3" s="14"/>
      <c r="G3" s="16"/>
      <c r="H3" s="14"/>
      <c r="I3" s="14"/>
      <c r="J3" s="14"/>
      <c r="K3" s="14"/>
      <c r="L3" s="14"/>
      <c r="M3" s="14"/>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9"/>
      <c r="AT3" s="9"/>
      <c r="AU3" s="9"/>
      <c r="AV3" s="9"/>
      <c r="AW3" s="9"/>
      <c r="AX3" s="7"/>
      <c r="AY3" s="7"/>
      <c r="AZ3" s="7"/>
      <c r="BA3" s="7"/>
      <c r="BB3" s="7"/>
      <c r="BC3" s="7"/>
      <c r="BD3" s="12"/>
      <c r="BE3" s="12"/>
      <c r="BF3" s="12"/>
      <c r="BG3" s="12"/>
      <c r="BH3" s="12"/>
      <c r="BI3" s="12"/>
      <c r="BJ3" s="12"/>
      <c r="BK3" s="12"/>
    </row>
    <row r="4" spans="1:73" ht="21" outlineLevel="1" x14ac:dyDescent="0.35">
      <c r="A4" s="7"/>
      <c r="B4" s="15"/>
      <c r="C4" s="14"/>
      <c r="D4" s="14"/>
      <c r="E4" s="15"/>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9"/>
      <c r="AQ4" s="9"/>
      <c r="AR4" s="9"/>
      <c r="AS4" s="9"/>
      <c r="AT4" s="9"/>
      <c r="AU4" s="9"/>
      <c r="AV4" s="9"/>
      <c r="AW4" s="9"/>
      <c r="AX4" s="7"/>
      <c r="AY4" s="7"/>
      <c r="AZ4" s="7"/>
      <c r="BA4" s="7"/>
      <c r="BB4" s="7"/>
      <c r="BC4" s="7"/>
      <c r="BD4" s="12"/>
      <c r="BE4" s="12"/>
      <c r="BF4" s="12"/>
      <c r="BG4" s="12"/>
      <c r="BH4" s="12"/>
      <c r="BI4" s="12"/>
      <c r="BJ4" s="12"/>
      <c r="BK4" s="12"/>
    </row>
    <row r="5" spans="1:73" ht="21" outlineLevel="1" x14ac:dyDescent="0.35">
      <c r="A5" s="7"/>
      <c r="B5" s="15" t="s">
        <v>547</v>
      </c>
      <c r="C5" s="14"/>
      <c r="D5" s="14"/>
      <c r="E5" s="15"/>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9"/>
      <c r="AQ5" s="9"/>
      <c r="AR5" s="9"/>
      <c r="AS5" s="9"/>
      <c r="AT5" s="9"/>
      <c r="AU5" s="9"/>
      <c r="AV5" s="9"/>
      <c r="AW5" s="9"/>
      <c r="AX5" s="7"/>
      <c r="AY5" s="7"/>
      <c r="AZ5" s="7"/>
      <c r="BA5" s="7"/>
      <c r="BB5" s="7"/>
      <c r="BC5" s="7"/>
      <c r="BD5" s="12"/>
      <c r="BE5" s="12"/>
      <c r="BF5" s="12"/>
      <c r="BG5" s="12"/>
      <c r="BH5" s="12"/>
      <c r="BI5" s="12"/>
      <c r="BJ5" s="12"/>
      <c r="BK5" s="12"/>
    </row>
    <row r="6" spans="1:73" ht="21" outlineLevel="1" x14ac:dyDescent="0.35">
      <c r="A6" s="7"/>
      <c r="B6" s="15" t="s">
        <v>1</v>
      </c>
      <c r="C6" s="14"/>
      <c r="D6" s="14"/>
      <c r="E6" s="15"/>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9"/>
      <c r="AQ6" s="9"/>
      <c r="AR6" s="9"/>
      <c r="AS6" s="9"/>
      <c r="AT6" s="9"/>
      <c r="AU6" s="9"/>
      <c r="AV6" s="9"/>
      <c r="AW6" s="9"/>
      <c r="AX6" s="7"/>
      <c r="AY6" s="7"/>
      <c r="AZ6" s="7"/>
      <c r="BA6" s="7"/>
      <c r="BB6" s="7"/>
      <c r="BC6" s="7"/>
      <c r="BD6" s="12"/>
      <c r="BE6" s="12"/>
      <c r="BF6" s="12"/>
      <c r="BG6" s="12"/>
      <c r="BH6" s="12"/>
      <c r="BI6" s="12"/>
      <c r="BJ6" s="12"/>
      <c r="BK6" s="12"/>
    </row>
    <row r="7" spans="1:73" ht="21" outlineLevel="1" x14ac:dyDescent="0.35">
      <c r="A7" s="7"/>
      <c r="B7" s="15" t="s">
        <v>548</v>
      </c>
      <c r="C7" s="14"/>
      <c r="D7" s="14"/>
      <c r="E7" s="15"/>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9"/>
      <c r="AQ7" s="9"/>
      <c r="AR7" s="9"/>
      <c r="AS7" s="9"/>
      <c r="AT7" s="9"/>
      <c r="AU7" s="9"/>
      <c r="AV7" s="9"/>
      <c r="AW7" s="9"/>
      <c r="AX7" s="7"/>
      <c r="AY7" s="7"/>
      <c r="AZ7" s="7"/>
      <c r="BA7" s="7"/>
      <c r="BB7" s="7"/>
      <c r="BC7" s="7"/>
      <c r="BD7" s="12"/>
      <c r="BE7" s="12"/>
      <c r="BF7" s="12"/>
      <c r="BG7" s="12"/>
      <c r="BH7" s="12"/>
      <c r="BI7" s="12"/>
      <c r="BJ7" s="12"/>
      <c r="BK7" s="12"/>
    </row>
    <row r="8" spans="1:73" ht="21" outlineLevel="1" x14ac:dyDescent="0.35">
      <c r="A8" s="7"/>
      <c r="B8" s="15" t="s">
        <v>2</v>
      </c>
      <c r="C8" s="14"/>
      <c r="D8" s="14"/>
      <c r="E8" s="15"/>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9"/>
      <c r="AQ8" s="9"/>
      <c r="AR8" s="9"/>
      <c r="AS8" s="9"/>
      <c r="AT8" s="9"/>
      <c r="AU8" s="9"/>
      <c r="AV8" s="9"/>
      <c r="AW8" s="9"/>
      <c r="AX8" s="7"/>
      <c r="AY8" s="7"/>
      <c r="AZ8" s="7"/>
      <c r="BA8" s="7"/>
      <c r="BB8" s="7"/>
      <c r="BC8" s="7"/>
      <c r="BD8" s="12"/>
      <c r="BE8" s="12"/>
      <c r="BF8" s="12"/>
      <c r="BG8" s="12"/>
      <c r="BH8" s="12"/>
      <c r="BI8" s="12"/>
      <c r="BJ8" s="12"/>
      <c r="BK8" s="12"/>
    </row>
    <row r="9" spans="1:73" ht="21" outlineLevel="1" x14ac:dyDescent="0.35">
      <c r="A9" s="7"/>
      <c r="B9" s="15"/>
      <c r="C9" s="14"/>
      <c r="D9" s="14"/>
      <c r="E9" s="15"/>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9"/>
      <c r="AQ9" s="9"/>
      <c r="AR9" s="9"/>
      <c r="AS9" s="9"/>
      <c r="AT9" s="9"/>
      <c r="AU9" s="9"/>
      <c r="AV9" s="9"/>
      <c r="AW9" s="9"/>
      <c r="AX9" s="7"/>
      <c r="AY9" s="7"/>
      <c r="AZ9" s="7"/>
      <c r="BA9" s="7"/>
      <c r="BB9" s="7"/>
      <c r="BC9" s="7"/>
      <c r="BD9" s="12"/>
      <c r="BE9" s="12"/>
      <c r="BF9" s="12"/>
      <c r="BG9" s="12"/>
      <c r="BH9" s="12"/>
      <c r="BI9" s="12"/>
      <c r="BJ9" s="12"/>
      <c r="BK9" s="12"/>
    </row>
    <row r="10" spans="1:73" ht="21" x14ac:dyDescent="0.35">
      <c r="A10" s="7"/>
      <c r="B10" s="17"/>
      <c r="C10" s="14"/>
      <c r="D10" s="14"/>
      <c r="E10" s="15"/>
      <c r="F10" s="18"/>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9"/>
      <c r="AQ10" s="9"/>
      <c r="AR10" s="9"/>
      <c r="AS10" s="9"/>
      <c r="AT10" s="9"/>
      <c r="AU10" s="9"/>
      <c r="AV10" s="9"/>
      <c r="AW10" s="9"/>
      <c r="AX10" s="7"/>
      <c r="AY10" s="7"/>
      <c r="AZ10" s="7"/>
      <c r="BA10" s="7"/>
      <c r="BB10" s="7"/>
      <c r="BC10" s="7"/>
      <c r="BD10" s="12"/>
      <c r="BE10" s="12"/>
      <c r="BF10" s="12"/>
      <c r="BG10" s="12"/>
      <c r="BH10" s="12"/>
      <c r="BI10" s="12"/>
      <c r="BJ10" s="12"/>
      <c r="BK10" s="12"/>
    </row>
    <row r="11" spans="1:73" s="20" customFormat="1" x14ac:dyDescent="0.35">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row>
    <row r="12" spans="1:73" s="20" customFormat="1" x14ac:dyDescent="0.3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row>
    <row r="13" spans="1:73" s="20" customFormat="1" x14ac:dyDescent="0.35">
      <c r="A13" s="17"/>
      <c r="B13" s="99" t="s">
        <v>3</v>
      </c>
      <c r="C13" s="100">
        <v>2023</v>
      </c>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row>
    <row r="14" spans="1:73" s="20" customFormat="1" x14ac:dyDescent="0.35">
      <c r="B14" s="101" t="s">
        <v>4</v>
      </c>
      <c r="C14" s="100" t="s">
        <v>281</v>
      </c>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row>
    <row r="15" spans="1:73" s="21" customFormat="1" ht="13.4" customHeight="1" x14ac:dyDescent="0.35">
      <c r="B15" s="22"/>
      <c r="C15" s="23"/>
      <c r="D15" s="23"/>
      <c r="E15" s="24" t="s">
        <v>7</v>
      </c>
      <c r="F15" s="23" t="s">
        <v>6</v>
      </c>
      <c r="G15" s="23" t="s">
        <v>8</v>
      </c>
      <c r="H15" s="23" t="s">
        <v>9</v>
      </c>
      <c r="I15" s="23" t="s">
        <v>10</v>
      </c>
      <c r="J15" s="23" t="s">
        <v>11</v>
      </c>
      <c r="K15" s="23" t="s">
        <v>12</v>
      </c>
      <c r="L15" s="23" t="s">
        <v>13</v>
      </c>
      <c r="M15" s="23" t="s">
        <v>14</v>
      </c>
      <c r="N15" s="23" t="s">
        <v>15</v>
      </c>
      <c r="O15" s="23" t="s">
        <v>16</v>
      </c>
      <c r="P15" s="23" t="s">
        <v>17</v>
      </c>
      <c r="Q15" s="23" t="s">
        <v>18</v>
      </c>
      <c r="R15" s="23" t="s">
        <v>19</v>
      </c>
      <c r="S15" s="23" t="s">
        <v>20</v>
      </c>
      <c r="T15" s="23" t="s">
        <v>21</v>
      </c>
      <c r="U15" s="23" t="s">
        <v>22</v>
      </c>
      <c r="V15" s="23" t="s">
        <v>23</v>
      </c>
      <c r="W15" s="23" t="s">
        <v>24</v>
      </c>
      <c r="X15" s="23" t="s">
        <v>25</v>
      </c>
      <c r="Y15" s="23" t="s">
        <v>26</v>
      </c>
      <c r="Z15" s="23" t="s">
        <v>27</v>
      </c>
      <c r="AA15" s="23" t="s">
        <v>28</v>
      </c>
      <c r="AB15" s="23" t="s">
        <v>29</v>
      </c>
      <c r="AC15" s="23" t="s">
        <v>30</v>
      </c>
      <c r="AD15" s="23" t="s">
        <v>406</v>
      </c>
      <c r="AE15" s="23" t="s">
        <v>407</v>
      </c>
      <c r="AF15" s="23" t="s">
        <v>408</v>
      </c>
      <c r="AG15" s="23" t="s">
        <v>409</v>
      </c>
      <c r="AH15" s="23" t="s">
        <v>410</v>
      </c>
      <c r="AI15" s="23" t="s">
        <v>411</v>
      </c>
      <c r="AJ15" s="23" t="s">
        <v>412</v>
      </c>
      <c r="AK15" s="23" t="s">
        <v>413</v>
      </c>
      <c r="AL15" s="23" t="s">
        <v>414</v>
      </c>
      <c r="AM15" s="23" t="s">
        <v>31</v>
      </c>
      <c r="AN15" s="23" t="s">
        <v>32</v>
      </c>
      <c r="AO15" s="23" t="s">
        <v>33</v>
      </c>
      <c r="AP15" s="23" t="s">
        <v>34</v>
      </c>
      <c r="AQ15" s="23" t="s">
        <v>35</v>
      </c>
      <c r="AR15" s="23" t="s">
        <v>36</v>
      </c>
      <c r="AS15" s="23" t="s">
        <v>37</v>
      </c>
      <c r="AT15" s="23" t="s">
        <v>38</v>
      </c>
      <c r="AU15" s="23" t="s">
        <v>39</v>
      </c>
      <c r="AV15" s="23" t="s">
        <v>40</v>
      </c>
      <c r="AW15" s="23" t="s">
        <v>41</v>
      </c>
      <c r="AX15" s="23" t="s">
        <v>42</v>
      </c>
      <c r="AY15" s="23" t="s">
        <v>43</v>
      </c>
      <c r="AZ15" s="23" t="s">
        <v>44</v>
      </c>
      <c r="BA15" s="25" t="s">
        <v>45</v>
      </c>
      <c r="BB15" s="25" t="s">
        <v>46</v>
      </c>
      <c r="BC15" s="25"/>
      <c r="BL15" s="27"/>
      <c r="BM15" s="27"/>
      <c r="BN15" s="27"/>
      <c r="BO15" s="27"/>
      <c r="BP15" s="27"/>
      <c r="BQ15" s="27"/>
      <c r="BR15" s="27"/>
      <c r="BS15" s="27"/>
      <c r="BT15" s="27"/>
      <c r="BU15" s="28"/>
    </row>
    <row r="16" spans="1:73" x14ac:dyDescent="0.35">
      <c r="A16" s="17"/>
      <c r="B16" s="191" t="s">
        <v>47</v>
      </c>
      <c r="C16" s="192"/>
      <c r="D16" s="29"/>
      <c r="E16" s="30"/>
      <c r="F16" s="29"/>
      <c r="G16" s="31"/>
      <c r="H16" s="188" t="s">
        <v>48</v>
      </c>
      <c r="I16" s="189"/>
      <c r="J16" s="189"/>
      <c r="K16" s="189"/>
      <c r="L16" s="189"/>
      <c r="M16" s="189"/>
      <c r="N16" s="189"/>
      <c r="O16" s="189"/>
      <c r="P16" s="189"/>
      <c r="Q16" s="189"/>
      <c r="R16" s="189"/>
      <c r="S16" s="189"/>
      <c r="T16" s="189"/>
      <c r="U16" s="189"/>
      <c r="V16" s="189"/>
      <c r="W16" s="189"/>
      <c r="X16" s="189"/>
      <c r="Y16" s="189"/>
      <c r="Z16" s="189"/>
      <c r="AA16" s="189"/>
      <c r="AB16" s="189"/>
      <c r="AC16" s="189"/>
      <c r="AD16" s="189"/>
      <c r="AE16" s="189"/>
      <c r="AF16" s="189"/>
      <c r="AG16" s="189"/>
      <c r="AH16" s="189"/>
      <c r="AI16" s="189"/>
      <c r="AJ16" s="189"/>
      <c r="AK16" s="189"/>
      <c r="AL16" s="189"/>
      <c r="AM16" s="190"/>
      <c r="AN16" s="29"/>
      <c r="AO16" s="29"/>
      <c r="AP16" s="182" t="s">
        <v>49</v>
      </c>
      <c r="AQ16" s="182"/>
      <c r="AR16" s="182"/>
      <c r="AS16" s="182"/>
      <c r="AT16" s="182"/>
      <c r="AU16" s="182"/>
      <c r="AV16" s="182"/>
      <c r="AW16" s="182"/>
      <c r="AX16" s="182"/>
      <c r="AY16" s="182"/>
      <c r="AZ16" s="182"/>
      <c r="BA16" s="32"/>
      <c r="BB16" s="29"/>
      <c r="BC16" s="29"/>
      <c r="BD16" s="17"/>
      <c r="BE16" s="17"/>
      <c r="BF16" s="17"/>
      <c r="BG16" s="17"/>
      <c r="BH16" s="17"/>
      <c r="BI16" s="17"/>
      <c r="BJ16" s="17"/>
      <c r="BK16" s="17"/>
      <c r="BL16" s="34"/>
      <c r="BM16" s="34"/>
      <c r="BN16" s="34"/>
      <c r="BO16" s="34"/>
      <c r="BP16" s="34"/>
      <c r="BQ16" s="34"/>
      <c r="BR16" s="34"/>
      <c r="BS16" s="34"/>
      <c r="BT16" s="34"/>
      <c r="BU16" s="35"/>
    </row>
    <row r="17" spans="1:73" s="41" customFormat="1" ht="72" x14ac:dyDescent="0.35">
      <c r="A17" s="36"/>
      <c r="B17" s="193"/>
      <c r="C17" s="194"/>
      <c r="D17" s="37" t="s">
        <v>50</v>
      </c>
      <c r="E17" s="37" t="s">
        <v>51</v>
      </c>
      <c r="F17" s="37" t="s">
        <v>343</v>
      </c>
      <c r="G17" s="37" t="s">
        <v>52</v>
      </c>
      <c r="H17" s="38" t="s">
        <v>53</v>
      </c>
      <c r="I17" s="38">
        <v>2020</v>
      </c>
      <c r="J17" s="38" t="s">
        <v>54</v>
      </c>
      <c r="K17" s="38" t="s">
        <v>55</v>
      </c>
      <c r="L17" s="38" t="s">
        <v>56</v>
      </c>
      <c r="M17" s="38" t="s">
        <v>57</v>
      </c>
      <c r="N17" s="38">
        <v>2025</v>
      </c>
      <c r="O17" s="38" t="s">
        <v>58</v>
      </c>
      <c r="P17" s="38" t="s">
        <v>59</v>
      </c>
      <c r="Q17" s="38" t="s">
        <v>60</v>
      </c>
      <c r="R17" s="38" t="s">
        <v>61</v>
      </c>
      <c r="S17" s="38">
        <v>2030</v>
      </c>
      <c r="T17" s="38" t="s">
        <v>62</v>
      </c>
      <c r="U17" s="38" t="s">
        <v>63</v>
      </c>
      <c r="V17" s="38" t="s">
        <v>64</v>
      </c>
      <c r="W17" s="38" t="s">
        <v>65</v>
      </c>
      <c r="X17" s="38">
        <v>2035</v>
      </c>
      <c r="Y17" s="38" t="s">
        <v>66</v>
      </c>
      <c r="Z17" s="38" t="s">
        <v>67</v>
      </c>
      <c r="AA17" s="38" t="s">
        <v>68</v>
      </c>
      <c r="AB17" s="38" t="s">
        <v>69</v>
      </c>
      <c r="AC17" s="38">
        <v>2040</v>
      </c>
      <c r="AD17" s="38" t="s">
        <v>415</v>
      </c>
      <c r="AE17" s="38" t="s">
        <v>416</v>
      </c>
      <c r="AF17" s="38" t="s">
        <v>417</v>
      </c>
      <c r="AG17" s="38" t="s">
        <v>418</v>
      </c>
      <c r="AH17" s="38">
        <v>2045</v>
      </c>
      <c r="AI17" s="38" t="s">
        <v>419</v>
      </c>
      <c r="AJ17" s="38" t="s">
        <v>420</v>
      </c>
      <c r="AK17" s="38" t="s">
        <v>421</v>
      </c>
      <c r="AL17" s="38" t="s">
        <v>422</v>
      </c>
      <c r="AM17" s="38">
        <v>2050</v>
      </c>
      <c r="AN17" s="37" t="s">
        <v>70</v>
      </c>
      <c r="AO17" s="37" t="s">
        <v>71</v>
      </c>
      <c r="AP17" s="38" t="s">
        <v>72</v>
      </c>
      <c r="AQ17" s="38" t="s">
        <v>73</v>
      </c>
      <c r="AR17" s="38" t="s">
        <v>74</v>
      </c>
      <c r="AS17" s="38" t="s">
        <v>75</v>
      </c>
      <c r="AT17" s="38" t="s">
        <v>76</v>
      </c>
      <c r="AU17" s="38" t="s">
        <v>77</v>
      </c>
      <c r="AV17" s="38" t="s">
        <v>40</v>
      </c>
      <c r="AW17" s="38" t="s">
        <v>41</v>
      </c>
      <c r="AX17" s="38" t="s">
        <v>42</v>
      </c>
      <c r="AY17" s="38" t="s">
        <v>43</v>
      </c>
      <c r="AZ17" s="38" t="s">
        <v>78</v>
      </c>
      <c r="BA17" s="37" t="s">
        <v>341</v>
      </c>
      <c r="BB17" s="148" t="s">
        <v>556</v>
      </c>
      <c r="BC17" s="37" t="s">
        <v>348</v>
      </c>
      <c r="BD17" s="36"/>
      <c r="BE17" s="36"/>
      <c r="BF17" s="36"/>
      <c r="BG17" s="36"/>
      <c r="BH17" s="36"/>
      <c r="BI17" s="36"/>
      <c r="BJ17" s="36"/>
      <c r="BK17" s="36"/>
      <c r="BL17" s="39"/>
      <c r="BM17" s="39"/>
      <c r="BN17" s="39"/>
      <c r="BO17" s="39"/>
      <c r="BP17" s="39"/>
      <c r="BQ17" s="39"/>
      <c r="BR17" s="39"/>
      <c r="BS17" s="39"/>
      <c r="BT17" s="39"/>
      <c r="BU17" s="40"/>
    </row>
    <row r="18" spans="1:73" s="41" customFormat="1" x14ac:dyDescent="0.35">
      <c r="A18" s="36"/>
      <c r="B18" s="42" t="s">
        <v>79</v>
      </c>
      <c r="C18" s="43"/>
      <c r="D18" s="44"/>
      <c r="E18" s="45"/>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36"/>
      <c r="BE18" s="36"/>
      <c r="BF18" s="36"/>
      <c r="BG18" s="36"/>
      <c r="BH18" s="36"/>
      <c r="BI18" s="36"/>
      <c r="BJ18" s="36"/>
      <c r="BK18" s="36"/>
      <c r="BL18" s="39"/>
      <c r="BM18" s="39"/>
      <c r="BN18" s="39"/>
      <c r="BO18" s="39"/>
      <c r="BP18" s="39"/>
      <c r="BQ18" s="39"/>
      <c r="BR18" s="39"/>
      <c r="BS18" s="39"/>
      <c r="BT18" s="39"/>
      <c r="BU18" s="40"/>
    </row>
    <row r="19" spans="1:73" ht="48.5" x14ac:dyDescent="0.35">
      <c r="A19" s="17"/>
      <c r="B19" s="104" t="s">
        <v>80</v>
      </c>
      <c r="C19" s="105"/>
      <c r="D19" s="106" t="s">
        <v>81</v>
      </c>
      <c r="E19" s="122"/>
      <c r="F19" s="130"/>
      <c r="G19" s="108">
        <v>2020</v>
      </c>
      <c r="H19" s="170">
        <v>1328889</v>
      </c>
      <c r="I19" s="170">
        <v>1328889</v>
      </c>
      <c r="J19" s="170">
        <v>1330068</v>
      </c>
      <c r="K19" s="170">
        <v>1322814</v>
      </c>
      <c r="L19" s="170">
        <v>1322197</v>
      </c>
      <c r="M19" s="170">
        <v>1321480</v>
      </c>
      <c r="N19" s="170">
        <v>1320618</v>
      </c>
      <c r="O19" s="170">
        <v>1319602</v>
      </c>
      <c r="P19" s="170">
        <v>1318407</v>
      </c>
      <c r="Q19" s="170">
        <v>1317049</v>
      </c>
      <c r="R19" s="170">
        <v>1315540</v>
      </c>
      <c r="S19" s="170">
        <v>1313906</v>
      </c>
      <c r="T19" s="170">
        <v>1312183</v>
      </c>
      <c r="U19" s="170">
        <v>1310375</v>
      </c>
      <c r="V19" s="170">
        <v>1308527</v>
      </c>
      <c r="W19" s="170">
        <v>1306675</v>
      </c>
      <c r="X19" s="170">
        <v>1304849</v>
      </c>
      <c r="Y19" s="170">
        <v>1303091</v>
      </c>
      <c r="Z19" s="170">
        <v>1301407</v>
      </c>
      <c r="AA19" s="170">
        <v>1299811</v>
      </c>
      <c r="AB19" s="170">
        <v>1298291</v>
      </c>
      <c r="AC19" s="170">
        <v>1296836</v>
      </c>
      <c r="AD19" s="170">
        <v>1295401</v>
      </c>
      <c r="AE19" s="170">
        <v>1293928</v>
      </c>
      <c r="AF19" s="170">
        <v>1292386</v>
      </c>
      <c r="AG19" s="170">
        <v>1290757</v>
      </c>
      <c r="AH19" s="170">
        <v>1289005</v>
      </c>
      <c r="AI19" s="170">
        <v>1287114</v>
      </c>
      <c r="AJ19" s="170">
        <v>1285071</v>
      </c>
      <c r="AK19" s="170">
        <v>1282892</v>
      </c>
      <c r="AL19" s="170">
        <v>1280568</v>
      </c>
      <c r="AM19" s="170">
        <v>1278110</v>
      </c>
      <c r="AN19" s="108" t="s">
        <v>729</v>
      </c>
      <c r="AO19" s="108">
        <v>2020</v>
      </c>
      <c r="AP19" s="107" t="s">
        <v>558</v>
      </c>
      <c r="AQ19" s="107" t="s">
        <v>558</v>
      </c>
      <c r="AR19" s="107" t="s">
        <v>558</v>
      </c>
      <c r="AS19" s="107" t="s">
        <v>558</v>
      </c>
      <c r="AT19" s="107" t="s">
        <v>558</v>
      </c>
      <c r="AU19" s="107" t="s">
        <v>558</v>
      </c>
      <c r="AV19" s="107" t="s">
        <v>338</v>
      </c>
      <c r="AW19" s="107" t="s">
        <v>339</v>
      </c>
      <c r="AX19" s="107" t="s">
        <v>339</v>
      </c>
      <c r="AY19" s="107" t="s">
        <v>338</v>
      </c>
      <c r="AZ19" s="107" t="s">
        <v>558</v>
      </c>
      <c r="BA19" s="109"/>
      <c r="BB19" s="135" t="s">
        <v>82</v>
      </c>
      <c r="BC19" s="135"/>
      <c r="BD19" s="17"/>
      <c r="BE19" s="17"/>
      <c r="BF19" s="17"/>
      <c r="BG19" s="17"/>
      <c r="BH19" s="17"/>
      <c r="BI19" s="17"/>
      <c r="BJ19" s="17"/>
      <c r="BK19" s="17"/>
      <c r="BL19" s="48"/>
      <c r="BM19" s="48"/>
      <c r="BN19" s="48"/>
      <c r="BO19" s="48"/>
      <c r="BP19" s="48"/>
      <c r="BQ19" s="48"/>
      <c r="BR19" s="48"/>
      <c r="BS19" s="48"/>
      <c r="BT19" s="48"/>
      <c r="BU19" s="49"/>
    </row>
    <row r="20" spans="1:73" ht="72" x14ac:dyDescent="0.35">
      <c r="A20" s="17"/>
      <c r="B20" s="195" t="s">
        <v>83</v>
      </c>
      <c r="C20" s="50" t="s">
        <v>84</v>
      </c>
      <c r="D20" s="51" t="s">
        <v>85</v>
      </c>
      <c r="E20" s="123" t="s">
        <v>338</v>
      </c>
      <c r="F20" s="131" t="s">
        <v>313</v>
      </c>
      <c r="G20" s="52">
        <v>2020</v>
      </c>
      <c r="H20" s="151">
        <v>-5.5113237902726375E-3</v>
      </c>
      <c r="I20" s="151">
        <v>-5.5113237902726375E-3</v>
      </c>
      <c r="J20" s="151">
        <v>8.0137219277068406E-2</v>
      </c>
      <c r="K20" s="151">
        <v>1.0060961606620733E-2</v>
      </c>
      <c r="L20" s="151">
        <v>5.4031833846541755E-3</v>
      </c>
      <c r="M20" s="151">
        <v>3.0050732092999466E-2</v>
      </c>
      <c r="N20" s="151">
        <v>2.5268981662331935E-2</v>
      </c>
      <c r="O20" s="151">
        <v>2.0337004338516484E-2</v>
      </c>
      <c r="P20" s="151">
        <v>1.8792837049421696E-2</v>
      </c>
      <c r="Q20" s="151">
        <v>1.7098212212540709E-2</v>
      </c>
      <c r="R20" s="151">
        <v>1.6714891825286182E-2</v>
      </c>
      <c r="S20" s="151">
        <v>1.6399306004812875E-2</v>
      </c>
      <c r="T20" s="151">
        <v>1.6639486873236464E-2</v>
      </c>
      <c r="U20" s="151">
        <v>1.6619512291831784E-2</v>
      </c>
      <c r="V20" s="151">
        <v>1.6606912605583002E-2</v>
      </c>
      <c r="W20" s="151">
        <v>1.6114257291786283E-2</v>
      </c>
      <c r="X20" s="151">
        <v>1.4748669329712971E-2</v>
      </c>
      <c r="Y20" s="151">
        <v>1.3997472400894662E-2</v>
      </c>
      <c r="Z20" s="151">
        <v>1.4068643229775635E-2</v>
      </c>
      <c r="AA20" s="151">
        <v>1.4403546099367226E-2</v>
      </c>
      <c r="AB20" s="151">
        <v>1.4098536088106739E-2</v>
      </c>
      <c r="AC20" s="151">
        <v>1.4096992761056804E-2</v>
      </c>
      <c r="AD20" s="151">
        <v>1.4506704089035427E-2</v>
      </c>
      <c r="AE20" s="151">
        <v>1.4378444525524392E-2</v>
      </c>
      <c r="AF20" s="151">
        <v>1.4163511625796987E-2</v>
      </c>
      <c r="AG20" s="151">
        <v>1.3406904792204744E-2</v>
      </c>
      <c r="AH20" s="151">
        <v>1.3708900305920979E-2</v>
      </c>
      <c r="AI20" s="151">
        <v>1.3421031862031585E-2</v>
      </c>
      <c r="AJ20" s="151">
        <v>1.3276510852566537E-2</v>
      </c>
      <c r="AK20" s="151">
        <v>1.3039360882523887E-2</v>
      </c>
      <c r="AL20" s="151">
        <v>1.2773466238421571E-2</v>
      </c>
      <c r="AM20" s="151">
        <v>1.2604975228015292E-2</v>
      </c>
      <c r="AN20" s="52" t="s">
        <v>651</v>
      </c>
      <c r="AO20" s="52">
        <v>2022</v>
      </c>
      <c r="AP20" s="46" t="s">
        <v>656</v>
      </c>
      <c r="AQ20" s="46" t="s">
        <v>656</v>
      </c>
      <c r="AR20" s="46" t="s">
        <v>656</v>
      </c>
      <c r="AS20" s="46" t="s">
        <v>558</v>
      </c>
      <c r="AT20" s="46" t="s">
        <v>558</v>
      </c>
      <c r="AU20" s="46" t="s">
        <v>558</v>
      </c>
      <c r="AV20" s="46" t="s">
        <v>338</v>
      </c>
      <c r="AW20" s="46" t="s">
        <v>339</v>
      </c>
      <c r="AX20" s="46" t="s">
        <v>339</v>
      </c>
      <c r="AY20" s="46" t="s">
        <v>338</v>
      </c>
      <c r="AZ20" s="46" t="s">
        <v>558</v>
      </c>
      <c r="BA20" s="53"/>
      <c r="BB20" s="135" t="s">
        <v>432</v>
      </c>
      <c r="BC20" s="136"/>
      <c r="BD20" s="17"/>
      <c r="BE20" s="17"/>
      <c r="BF20" s="17"/>
      <c r="BG20" s="17"/>
      <c r="BH20" s="17"/>
      <c r="BI20" s="17"/>
      <c r="BJ20" s="17"/>
      <c r="BK20" s="17"/>
      <c r="BL20" s="48"/>
      <c r="BM20" s="48"/>
      <c r="BN20" s="48"/>
      <c r="BO20" s="48"/>
      <c r="BP20" s="48"/>
      <c r="BQ20" s="48"/>
      <c r="BR20" s="48"/>
      <c r="BS20" s="48"/>
      <c r="BT20" s="48"/>
      <c r="BU20" s="49"/>
    </row>
    <row r="21" spans="1:73" ht="72" x14ac:dyDescent="0.35">
      <c r="A21" s="17"/>
      <c r="B21" s="196"/>
      <c r="C21" s="50" t="s">
        <v>86</v>
      </c>
      <c r="D21" s="55" t="s">
        <v>87</v>
      </c>
      <c r="E21" s="123" t="s">
        <v>338</v>
      </c>
      <c r="F21" s="52" t="s">
        <v>313</v>
      </c>
      <c r="G21" s="52">
        <v>2020</v>
      </c>
      <c r="H21" s="152">
        <v>24107.4</v>
      </c>
      <c r="I21" s="152">
        <v>24107.4</v>
      </c>
      <c r="J21" s="152">
        <v>26039.300000000003</v>
      </c>
      <c r="K21" s="152">
        <v>26301.280397563285</v>
      </c>
      <c r="L21" s="152">
        <v>26443.391038802532</v>
      </c>
      <c r="M21" s="152">
        <v>27238.034298540009</v>
      </c>
      <c r="N21" s="152">
        <v>27926.311687747784</v>
      </c>
      <c r="O21" s="152">
        <v>28494.249209700276</v>
      </c>
      <c r="P21" s="152">
        <v>29029.736991943788</v>
      </c>
      <c r="Q21" s="152">
        <v>29526.093595506285</v>
      </c>
      <c r="R21" s="152">
        <v>30019.619055978448</v>
      </c>
      <c r="S21" s="152">
        <v>30511.91997502535</v>
      </c>
      <c r="T21" s="152">
        <v>31019.622666927025</v>
      </c>
      <c r="U21" s="152">
        <v>31535.153667128005</v>
      </c>
      <c r="V21" s="152">
        <v>32058.85520808163</v>
      </c>
      <c r="W21" s="152">
        <v>32575.459849384781</v>
      </c>
      <c r="X21" s="152">
        <v>33055.904534966699</v>
      </c>
      <c r="Y21" s="152">
        <v>33518.603646381503</v>
      </c>
      <c r="Z21" s="152">
        <v>33990.164922642703</v>
      </c>
      <c r="AA21" s="152">
        <v>34479.743830031082</v>
      </c>
      <c r="AB21" s="152">
        <v>34965.85774272745</v>
      </c>
      <c r="AC21" s="152">
        <v>35458.771186210819</v>
      </c>
      <c r="AD21" s="152">
        <v>35973.161087169996</v>
      </c>
      <c r="AE21" s="152">
        <v>36490.399188269621</v>
      </c>
      <c r="AF21" s="152">
        <v>37007.231381402649</v>
      </c>
      <c r="AG21" s="152">
        <v>37503.383809156207</v>
      </c>
      <c r="AH21" s="152">
        <v>38017.51395893062</v>
      </c>
      <c r="AI21" s="152">
        <v>38527.748225088661</v>
      </c>
      <c r="AJ21" s="152">
        <v>39039.262292523999</v>
      </c>
      <c r="AK21" s="152">
        <v>39548.309322143723</v>
      </c>
      <c r="AL21" s="152">
        <v>40053.478316056782</v>
      </c>
      <c r="AM21" s="152">
        <v>40558.351418026527</v>
      </c>
      <c r="AN21" s="52" t="s">
        <v>652</v>
      </c>
      <c r="AO21" s="52">
        <v>2022</v>
      </c>
      <c r="AP21" s="46" t="s">
        <v>656</v>
      </c>
      <c r="AQ21" s="46" t="s">
        <v>656</v>
      </c>
      <c r="AR21" s="46" t="s">
        <v>656</v>
      </c>
      <c r="AS21" s="46" t="s">
        <v>558</v>
      </c>
      <c r="AT21" s="46" t="s">
        <v>558</v>
      </c>
      <c r="AU21" s="46" t="s">
        <v>558</v>
      </c>
      <c r="AV21" s="46" t="s">
        <v>338</v>
      </c>
      <c r="AW21" s="46" t="s">
        <v>339</v>
      </c>
      <c r="AX21" s="46" t="s">
        <v>339</v>
      </c>
      <c r="AY21" s="46" t="s">
        <v>338</v>
      </c>
      <c r="AZ21" s="46" t="s">
        <v>558</v>
      </c>
      <c r="BA21" s="47"/>
      <c r="BB21" s="135" t="s">
        <v>433</v>
      </c>
      <c r="BC21" s="134"/>
      <c r="BD21" s="17"/>
      <c r="BE21" s="17"/>
      <c r="BF21" s="17"/>
      <c r="BG21" s="17"/>
      <c r="BH21" s="17"/>
      <c r="BI21" s="17"/>
      <c r="BJ21" s="17"/>
      <c r="BK21" s="17"/>
      <c r="BL21" s="48"/>
      <c r="BM21" s="48"/>
      <c r="BN21" s="48"/>
      <c r="BO21" s="48"/>
      <c r="BP21" s="48"/>
      <c r="BQ21" s="48"/>
      <c r="BR21" s="48"/>
      <c r="BS21" s="48"/>
      <c r="BT21" s="48"/>
      <c r="BU21" s="49"/>
    </row>
    <row r="22" spans="1:73" ht="24" x14ac:dyDescent="0.35">
      <c r="A22" s="17"/>
      <c r="B22" s="111" t="s">
        <v>428</v>
      </c>
      <c r="C22" s="50" t="s">
        <v>86</v>
      </c>
      <c r="D22" s="55" t="s">
        <v>87</v>
      </c>
      <c r="E22" s="123" t="s">
        <v>339</v>
      </c>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46" t="s">
        <v>558</v>
      </c>
      <c r="AQ22" s="46" t="s">
        <v>558</v>
      </c>
      <c r="AR22" s="46" t="s">
        <v>558</v>
      </c>
      <c r="AS22" s="46" t="s">
        <v>558</v>
      </c>
      <c r="AT22" s="46" t="s">
        <v>558</v>
      </c>
      <c r="AU22" s="46" t="s">
        <v>558</v>
      </c>
      <c r="AV22" s="46" t="s">
        <v>558</v>
      </c>
      <c r="AW22" s="46" t="s">
        <v>558</v>
      </c>
      <c r="AX22" s="46" t="s">
        <v>558</v>
      </c>
      <c r="AY22" s="46" t="s">
        <v>558</v>
      </c>
      <c r="AZ22" s="46" t="s">
        <v>558</v>
      </c>
      <c r="BA22" s="47"/>
      <c r="BB22" s="135" t="s">
        <v>434</v>
      </c>
      <c r="BC22" s="134"/>
      <c r="BD22" s="17"/>
      <c r="BE22" s="17"/>
      <c r="BF22" s="17"/>
      <c r="BG22" s="17"/>
      <c r="BH22" s="17"/>
      <c r="BI22" s="17"/>
      <c r="BJ22" s="17"/>
      <c r="BK22" s="17"/>
      <c r="BL22" s="48"/>
      <c r="BM22" s="48"/>
      <c r="BN22" s="48"/>
      <c r="BO22" s="48"/>
      <c r="BP22" s="48"/>
      <c r="BQ22" s="48"/>
      <c r="BR22" s="48"/>
      <c r="BS22" s="48"/>
      <c r="BT22" s="48"/>
      <c r="BU22" s="49"/>
    </row>
    <row r="23" spans="1:73" ht="24" x14ac:dyDescent="0.35">
      <c r="A23" s="17"/>
      <c r="B23" s="111" t="s">
        <v>88</v>
      </c>
      <c r="C23" s="50" t="s">
        <v>86</v>
      </c>
      <c r="D23" s="55" t="s">
        <v>87</v>
      </c>
      <c r="E23" s="123" t="s">
        <v>339</v>
      </c>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46" t="s">
        <v>558</v>
      </c>
      <c r="AQ23" s="46" t="s">
        <v>558</v>
      </c>
      <c r="AR23" s="46" t="s">
        <v>558</v>
      </c>
      <c r="AS23" s="46" t="s">
        <v>558</v>
      </c>
      <c r="AT23" s="46" t="s">
        <v>558</v>
      </c>
      <c r="AU23" s="46" t="s">
        <v>558</v>
      </c>
      <c r="AV23" s="46" t="s">
        <v>558</v>
      </c>
      <c r="AW23" s="46" t="s">
        <v>558</v>
      </c>
      <c r="AX23" s="46" t="s">
        <v>558</v>
      </c>
      <c r="AY23" s="46" t="s">
        <v>558</v>
      </c>
      <c r="AZ23" s="46" t="s">
        <v>558</v>
      </c>
      <c r="BA23" s="47"/>
      <c r="BB23" s="135" t="s">
        <v>435</v>
      </c>
      <c r="BC23" s="134"/>
      <c r="BD23" s="17"/>
      <c r="BE23" s="17"/>
      <c r="BF23" s="17"/>
      <c r="BG23" s="17"/>
      <c r="BH23" s="17"/>
      <c r="BI23" s="17"/>
      <c r="BJ23" s="17"/>
      <c r="BK23" s="17"/>
      <c r="BL23" s="48"/>
      <c r="BM23" s="48"/>
      <c r="BN23" s="48"/>
      <c r="BO23" s="48"/>
      <c r="BP23" s="48"/>
      <c r="BQ23" s="48"/>
      <c r="BR23" s="48"/>
      <c r="BS23" s="48"/>
      <c r="BT23" s="48"/>
      <c r="BU23" s="49"/>
    </row>
    <row r="24" spans="1:73" ht="24" x14ac:dyDescent="0.35">
      <c r="A24" s="17"/>
      <c r="B24" s="111" t="s">
        <v>429</v>
      </c>
      <c r="C24" s="50" t="s">
        <v>86</v>
      </c>
      <c r="D24" s="55" t="s">
        <v>87</v>
      </c>
      <c r="E24" s="123" t="s">
        <v>339</v>
      </c>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46" t="s">
        <v>558</v>
      </c>
      <c r="AQ24" s="46" t="s">
        <v>558</v>
      </c>
      <c r="AR24" s="46" t="s">
        <v>558</v>
      </c>
      <c r="AS24" s="46" t="s">
        <v>558</v>
      </c>
      <c r="AT24" s="46" t="s">
        <v>558</v>
      </c>
      <c r="AU24" s="46" t="s">
        <v>558</v>
      </c>
      <c r="AV24" s="46" t="s">
        <v>558</v>
      </c>
      <c r="AW24" s="46" t="s">
        <v>558</v>
      </c>
      <c r="AX24" s="46" t="s">
        <v>558</v>
      </c>
      <c r="AY24" s="46" t="s">
        <v>558</v>
      </c>
      <c r="AZ24" s="46" t="s">
        <v>558</v>
      </c>
      <c r="BA24" s="47"/>
      <c r="BB24" s="135" t="s">
        <v>436</v>
      </c>
      <c r="BC24" s="134"/>
      <c r="BD24" s="17"/>
      <c r="BE24" s="17"/>
      <c r="BF24" s="17"/>
      <c r="BG24" s="17"/>
      <c r="BH24" s="17"/>
      <c r="BI24" s="17"/>
      <c r="BJ24" s="17"/>
      <c r="BK24" s="17"/>
      <c r="BL24" s="48"/>
      <c r="BM24" s="48"/>
      <c r="BN24" s="48"/>
      <c r="BO24" s="48"/>
      <c r="BP24" s="48"/>
      <c r="BQ24" s="48"/>
      <c r="BR24" s="48"/>
      <c r="BS24" s="48"/>
      <c r="BT24" s="48"/>
      <c r="BU24" s="49"/>
    </row>
    <row r="25" spans="1:73" ht="24" x14ac:dyDescent="0.35">
      <c r="A25" s="17"/>
      <c r="B25" s="111" t="s">
        <v>89</v>
      </c>
      <c r="C25" s="50" t="s">
        <v>86</v>
      </c>
      <c r="D25" s="55" t="s">
        <v>87</v>
      </c>
      <c r="E25" s="123" t="s">
        <v>339</v>
      </c>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46" t="s">
        <v>558</v>
      </c>
      <c r="AQ25" s="46" t="s">
        <v>558</v>
      </c>
      <c r="AR25" s="46" t="s">
        <v>558</v>
      </c>
      <c r="AS25" s="46" t="s">
        <v>558</v>
      </c>
      <c r="AT25" s="46" t="s">
        <v>558</v>
      </c>
      <c r="AU25" s="46" t="s">
        <v>558</v>
      </c>
      <c r="AV25" s="46" t="s">
        <v>558</v>
      </c>
      <c r="AW25" s="46" t="s">
        <v>558</v>
      </c>
      <c r="AX25" s="46" t="s">
        <v>558</v>
      </c>
      <c r="AY25" s="46" t="s">
        <v>558</v>
      </c>
      <c r="AZ25" s="46" t="s">
        <v>558</v>
      </c>
      <c r="BA25" s="47"/>
      <c r="BB25" s="135" t="s">
        <v>437</v>
      </c>
      <c r="BC25" s="134"/>
      <c r="BD25" s="17"/>
      <c r="BE25" s="17"/>
      <c r="BF25" s="17"/>
      <c r="BG25" s="17"/>
      <c r="BH25" s="17"/>
      <c r="BI25" s="17"/>
      <c r="BJ25" s="17"/>
      <c r="BK25" s="17"/>
      <c r="BL25" s="48"/>
      <c r="BM25" s="48"/>
      <c r="BN25" s="48"/>
      <c r="BO25" s="48"/>
      <c r="BP25" s="48"/>
      <c r="BQ25" s="48"/>
      <c r="BR25" s="48"/>
      <c r="BS25" s="48"/>
      <c r="BT25" s="48"/>
      <c r="BU25" s="49"/>
    </row>
    <row r="26" spans="1:73" ht="24" x14ac:dyDescent="0.35">
      <c r="A26" s="17"/>
      <c r="B26" s="111" t="s">
        <v>430</v>
      </c>
      <c r="C26" s="50" t="s">
        <v>86</v>
      </c>
      <c r="D26" s="55" t="s">
        <v>87</v>
      </c>
      <c r="E26" s="123" t="s">
        <v>339</v>
      </c>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46" t="s">
        <v>558</v>
      </c>
      <c r="AQ26" s="46" t="s">
        <v>558</v>
      </c>
      <c r="AR26" s="46" t="s">
        <v>558</v>
      </c>
      <c r="AS26" s="46" t="s">
        <v>558</v>
      </c>
      <c r="AT26" s="46" t="s">
        <v>558</v>
      </c>
      <c r="AU26" s="46" t="s">
        <v>558</v>
      </c>
      <c r="AV26" s="46" t="s">
        <v>558</v>
      </c>
      <c r="AW26" s="46" t="s">
        <v>558</v>
      </c>
      <c r="AX26" s="46" t="s">
        <v>558</v>
      </c>
      <c r="AY26" s="46" t="s">
        <v>558</v>
      </c>
      <c r="AZ26" s="46" t="s">
        <v>558</v>
      </c>
      <c r="BA26" s="47"/>
      <c r="BB26" s="135" t="s">
        <v>438</v>
      </c>
      <c r="BC26" s="134"/>
      <c r="BD26" s="17"/>
      <c r="BE26" s="17"/>
      <c r="BF26" s="17"/>
      <c r="BG26" s="17"/>
      <c r="BH26" s="17"/>
      <c r="BI26" s="17"/>
      <c r="BJ26" s="17"/>
      <c r="BK26" s="17"/>
      <c r="BL26" s="48"/>
      <c r="BM26" s="48"/>
      <c r="BN26" s="48"/>
      <c r="BO26" s="48"/>
      <c r="BP26" s="48"/>
      <c r="BQ26" s="48"/>
      <c r="BR26" s="48"/>
      <c r="BS26" s="48"/>
      <c r="BT26" s="48"/>
      <c r="BU26" s="49"/>
    </row>
    <row r="27" spans="1:73" ht="24" x14ac:dyDescent="0.35">
      <c r="A27" s="17"/>
      <c r="B27" s="111" t="s">
        <v>431</v>
      </c>
      <c r="C27" s="50" t="s">
        <v>86</v>
      </c>
      <c r="D27" s="55" t="s">
        <v>87</v>
      </c>
      <c r="E27" s="123" t="s">
        <v>339</v>
      </c>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46" t="s">
        <v>558</v>
      </c>
      <c r="AQ27" s="46" t="s">
        <v>558</v>
      </c>
      <c r="AR27" s="46" t="s">
        <v>558</v>
      </c>
      <c r="AS27" s="46" t="s">
        <v>558</v>
      </c>
      <c r="AT27" s="46" t="s">
        <v>558</v>
      </c>
      <c r="AU27" s="46" t="s">
        <v>558</v>
      </c>
      <c r="AV27" s="46" t="s">
        <v>558</v>
      </c>
      <c r="AW27" s="46" t="s">
        <v>558</v>
      </c>
      <c r="AX27" s="46" t="s">
        <v>558</v>
      </c>
      <c r="AY27" s="46" t="s">
        <v>558</v>
      </c>
      <c r="AZ27" s="46" t="s">
        <v>558</v>
      </c>
      <c r="BA27" s="47"/>
      <c r="BB27" s="135" t="s">
        <v>439</v>
      </c>
      <c r="BC27" s="134"/>
      <c r="BD27" s="17"/>
      <c r="BE27" s="17"/>
      <c r="BF27" s="17"/>
      <c r="BG27" s="17"/>
      <c r="BH27" s="17"/>
      <c r="BI27" s="17"/>
      <c r="BJ27" s="17"/>
      <c r="BK27" s="17"/>
      <c r="BL27" s="48"/>
      <c r="BM27" s="48"/>
      <c r="BN27" s="48"/>
      <c r="BO27" s="48"/>
      <c r="BP27" s="48"/>
      <c r="BQ27" s="48"/>
      <c r="BR27" s="48"/>
      <c r="BS27" s="48"/>
      <c r="BT27" s="48"/>
      <c r="BU27" s="49"/>
    </row>
    <row r="28" spans="1:73" x14ac:dyDescent="0.35">
      <c r="A28" s="17"/>
      <c r="B28" s="111" t="s">
        <v>90</v>
      </c>
      <c r="C28" s="56"/>
      <c r="D28" s="51" t="s">
        <v>91</v>
      </c>
      <c r="E28" s="123" t="s">
        <v>339</v>
      </c>
      <c r="F28" s="131"/>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46" t="s">
        <v>558</v>
      </c>
      <c r="AQ28" s="46" t="s">
        <v>558</v>
      </c>
      <c r="AR28" s="46" t="s">
        <v>558</v>
      </c>
      <c r="AS28" s="46" t="s">
        <v>558</v>
      </c>
      <c r="AT28" s="46" t="s">
        <v>558</v>
      </c>
      <c r="AU28" s="46" t="s">
        <v>558</v>
      </c>
      <c r="AV28" s="46" t="s">
        <v>558</v>
      </c>
      <c r="AW28" s="46" t="s">
        <v>558</v>
      </c>
      <c r="AX28" s="46" t="s">
        <v>558</v>
      </c>
      <c r="AY28" s="46" t="s">
        <v>558</v>
      </c>
      <c r="AZ28" s="46" t="s">
        <v>558</v>
      </c>
      <c r="BA28" s="47"/>
      <c r="BB28" s="135" t="s">
        <v>92</v>
      </c>
      <c r="BC28" s="137"/>
      <c r="BD28" s="17"/>
      <c r="BE28" s="17"/>
      <c r="BF28" s="17"/>
      <c r="BG28" s="17"/>
      <c r="BH28" s="17"/>
      <c r="BI28" s="17"/>
      <c r="BJ28" s="57"/>
      <c r="BK28" s="57"/>
      <c r="BL28" s="58"/>
      <c r="BM28" s="58"/>
      <c r="BN28" s="58"/>
      <c r="BO28" s="58"/>
      <c r="BP28" s="58"/>
      <c r="BQ28" s="58"/>
      <c r="BR28" s="58"/>
      <c r="BS28" s="58"/>
      <c r="BT28" s="58"/>
      <c r="BU28" s="59"/>
    </row>
    <row r="29" spans="1:73" ht="24" x14ac:dyDescent="0.35">
      <c r="A29" s="17"/>
      <c r="B29" s="111" t="s">
        <v>93</v>
      </c>
      <c r="C29" s="56"/>
      <c r="D29" s="55" t="s">
        <v>94</v>
      </c>
      <c r="E29" s="123" t="s">
        <v>339</v>
      </c>
      <c r="F29" s="52"/>
      <c r="G29" s="52"/>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46" t="s">
        <v>558</v>
      </c>
      <c r="AQ29" s="46" t="s">
        <v>558</v>
      </c>
      <c r="AR29" s="46" t="s">
        <v>558</v>
      </c>
      <c r="AS29" s="46" t="s">
        <v>558</v>
      </c>
      <c r="AT29" s="46" t="s">
        <v>558</v>
      </c>
      <c r="AU29" s="46" t="s">
        <v>558</v>
      </c>
      <c r="AV29" s="46" t="s">
        <v>558</v>
      </c>
      <c r="AW29" s="46" t="s">
        <v>558</v>
      </c>
      <c r="AX29" s="46" t="s">
        <v>558</v>
      </c>
      <c r="AY29" s="46" t="s">
        <v>558</v>
      </c>
      <c r="AZ29" s="46" t="s">
        <v>558</v>
      </c>
      <c r="BA29" s="47"/>
      <c r="BB29" s="135" t="s">
        <v>95</v>
      </c>
      <c r="BC29" s="137"/>
      <c r="BD29" s="17"/>
      <c r="BE29" s="17"/>
      <c r="BF29" s="17"/>
      <c r="BG29" s="17"/>
      <c r="BH29" s="17"/>
      <c r="BI29" s="17"/>
      <c r="BJ29" s="17"/>
      <c r="BK29" s="17"/>
    </row>
    <row r="30" spans="1:73" ht="24" x14ac:dyDescent="0.35">
      <c r="A30" s="17"/>
      <c r="B30" s="111" t="s">
        <v>96</v>
      </c>
      <c r="C30" s="56"/>
      <c r="D30" s="55" t="s">
        <v>97</v>
      </c>
      <c r="E30" s="123" t="s">
        <v>339</v>
      </c>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46" t="s">
        <v>558</v>
      </c>
      <c r="AQ30" s="46" t="s">
        <v>558</v>
      </c>
      <c r="AR30" s="46" t="s">
        <v>558</v>
      </c>
      <c r="AS30" s="46" t="s">
        <v>558</v>
      </c>
      <c r="AT30" s="46" t="s">
        <v>558</v>
      </c>
      <c r="AU30" s="46" t="s">
        <v>558</v>
      </c>
      <c r="AV30" s="46" t="s">
        <v>558</v>
      </c>
      <c r="AW30" s="46" t="s">
        <v>558</v>
      </c>
      <c r="AX30" s="46" t="s">
        <v>558</v>
      </c>
      <c r="AY30" s="46" t="s">
        <v>558</v>
      </c>
      <c r="AZ30" s="46" t="s">
        <v>558</v>
      </c>
      <c r="BA30" s="47"/>
      <c r="BB30" s="135" t="s">
        <v>98</v>
      </c>
      <c r="BC30" s="137"/>
      <c r="BD30" s="17"/>
      <c r="BE30" s="17"/>
      <c r="BF30" s="17"/>
      <c r="BG30" s="17"/>
      <c r="BH30" s="17"/>
      <c r="BI30" s="17"/>
      <c r="BJ30" s="57"/>
      <c r="BK30" s="57"/>
    </row>
    <row r="31" spans="1:73" ht="24" x14ac:dyDescent="0.35">
      <c r="A31" s="17"/>
      <c r="B31" s="111" t="s">
        <v>551</v>
      </c>
      <c r="C31" s="56"/>
      <c r="D31" s="51" t="s">
        <v>99</v>
      </c>
      <c r="E31" s="123" t="s">
        <v>339</v>
      </c>
      <c r="F31" s="131"/>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46" t="s">
        <v>558</v>
      </c>
      <c r="AQ31" s="46" t="s">
        <v>558</v>
      </c>
      <c r="AR31" s="46" t="s">
        <v>558</v>
      </c>
      <c r="AS31" s="46" t="s">
        <v>558</v>
      </c>
      <c r="AT31" s="46" t="s">
        <v>558</v>
      </c>
      <c r="AU31" s="46" t="s">
        <v>558</v>
      </c>
      <c r="AV31" s="46" t="s">
        <v>558</v>
      </c>
      <c r="AW31" s="46" t="s">
        <v>558</v>
      </c>
      <c r="AX31" s="46" t="s">
        <v>558</v>
      </c>
      <c r="AY31" s="46" t="s">
        <v>558</v>
      </c>
      <c r="AZ31" s="46" t="s">
        <v>558</v>
      </c>
      <c r="BA31" s="47"/>
      <c r="BB31" s="135" t="s">
        <v>440</v>
      </c>
      <c r="BC31" s="137"/>
      <c r="BD31" s="17"/>
      <c r="BE31" s="17"/>
      <c r="BF31" s="17"/>
      <c r="BG31" s="17"/>
      <c r="BH31" s="17"/>
      <c r="BI31" s="17"/>
      <c r="BJ31" s="17"/>
      <c r="BK31" s="17"/>
    </row>
    <row r="32" spans="1:73" ht="24" x14ac:dyDescent="0.35">
      <c r="A32" s="17"/>
      <c r="B32" s="111" t="s">
        <v>450</v>
      </c>
      <c r="C32" s="56"/>
      <c r="D32" s="51" t="s">
        <v>99</v>
      </c>
      <c r="E32" s="123" t="s">
        <v>339</v>
      </c>
      <c r="F32" s="131"/>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46" t="s">
        <v>558</v>
      </c>
      <c r="AQ32" s="46" t="s">
        <v>558</v>
      </c>
      <c r="AR32" s="46" t="s">
        <v>558</v>
      </c>
      <c r="AS32" s="46" t="s">
        <v>558</v>
      </c>
      <c r="AT32" s="46" t="s">
        <v>558</v>
      </c>
      <c r="AU32" s="46" t="s">
        <v>558</v>
      </c>
      <c r="AV32" s="46" t="s">
        <v>558</v>
      </c>
      <c r="AW32" s="46" t="s">
        <v>558</v>
      </c>
      <c r="AX32" s="46" t="s">
        <v>558</v>
      </c>
      <c r="AY32" s="46" t="s">
        <v>558</v>
      </c>
      <c r="AZ32" s="46" t="s">
        <v>558</v>
      </c>
      <c r="BA32" s="47"/>
      <c r="BB32" s="135" t="s">
        <v>443</v>
      </c>
      <c r="BC32" s="137"/>
      <c r="BD32" s="17"/>
      <c r="BE32" s="17"/>
      <c r="BF32" s="17"/>
      <c r="BG32" s="17"/>
      <c r="BH32" s="17"/>
      <c r="BI32" s="17"/>
      <c r="BJ32" s="57"/>
      <c r="BK32" s="57"/>
    </row>
    <row r="33" spans="1:63" ht="24" x14ac:dyDescent="0.35">
      <c r="A33" s="17"/>
      <c r="B33" s="112" t="s">
        <v>100</v>
      </c>
      <c r="C33" s="56"/>
      <c r="D33" s="55" t="s">
        <v>101</v>
      </c>
      <c r="E33" s="123" t="s">
        <v>339</v>
      </c>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46" t="s">
        <v>558</v>
      </c>
      <c r="AQ33" s="46" t="s">
        <v>558</v>
      </c>
      <c r="AR33" s="46" t="s">
        <v>558</v>
      </c>
      <c r="AS33" s="46" t="s">
        <v>558</v>
      </c>
      <c r="AT33" s="46" t="s">
        <v>558</v>
      </c>
      <c r="AU33" s="46" t="s">
        <v>558</v>
      </c>
      <c r="AV33" s="46" t="s">
        <v>558</v>
      </c>
      <c r="AW33" s="46" t="s">
        <v>558</v>
      </c>
      <c r="AX33" s="46" t="s">
        <v>558</v>
      </c>
      <c r="AY33" s="46" t="s">
        <v>558</v>
      </c>
      <c r="AZ33" s="46" t="s">
        <v>558</v>
      </c>
      <c r="BA33" s="47"/>
      <c r="BB33" s="135" t="s">
        <v>444</v>
      </c>
      <c r="BC33" s="137"/>
      <c r="BD33" s="17"/>
      <c r="BE33" s="17"/>
      <c r="BF33" s="17"/>
      <c r="BG33" s="17"/>
      <c r="BH33" s="17"/>
      <c r="BI33" s="17"/>
      <c r="BJ33" s="17"/>
      <c r="BK33" s="17"/>
    </row>
    <row r="34" spans="1:63" ht="24" x14ac:dyDescent="0.35">
      <c r="A34" s="17"/>
      <c r="B34" s="112" t="s">
        <v>102</v>
      </c>
      <c r="C34" s="56"/>
      <c r="D34" s="55" t="s">
        <v>101</v>
      </c>
      <c r="E34" s="123" t="s">
        <v>339</v>
      </c>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46" t="s">
        <v>558</v>
      </c>
      <c r="AQ34" s="46" t="s">
        <v>558</v>
      </c>
      <c r="AR34" s="46" t="s">
        <v>558</v>
      </c>
      <c r="AS34" s="46" t="s">
        <v>558</v>
      </c>
      <c r="AT34" s="46" t="s">
        <v>558</v>
      </c>
      <c r="AU34" s="46" t="s">
        <v>558</v>
      </c>
      <c r="AV34" s="46" t="s">
        <v>558</v>
      </c>
      <c r="AW34" s="46" t="s">
        <v>558</v>
      </c>
      <c r="AX34" s="46" t="s">
        <v>558</v>
      </c>
      <c r="AY34" s="46" t="s">
        <v>558</v>
      </c>
      <c r="AZ34" s="46" t="s">
        <v>558</v>
      </c>
      <c r="BA34" s="47"/>
      <c r="BB34" s="135" t="s">
        <v>445</v>
      </c>
      <c r="BC34" s="137"/>
      <c r="BD34" s="17"/>
      <c r="BE34" s="17"/>
      <c r="BF34" s="17"/>
      <c r="BG34" s="17"/>
      <c r="BH34" s="17"/>
      <c r="BI34" s="17"/>
      <c r="BJ34" s="57"/>
      <c r="BK34" s="57"/>
    </row>
    <row r="35" spans="1:63" ht="24" x14ac:dyDescent="0.35">
      <c r="A35" s="17"/>
      <c r="B35" s="112" t="s">
        <v>103</v>
      </c>
      <c r="C35" s="56"/>
      <c r="D35" s="55" t="s">
        <v>101</v>
      </c>
      <c r="E35" s="123" t="s">
        <v>339</v>
      </c>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46" t="s">
        <v>558</v>
      </c>
      <c r="AQ35" s="46" t="s">
        <v>558</v>
      </c>
      <c r="AR35" s="46" t="s">
        <v>558</v>
      </c>
      <c r="AS35" s="46" t="s">
        <v>558</v>
      </c>
      <c r="AT35" s="46" t="s">
        <v>558</v>
      </c>
      <c r="AU35" s="46" t="s">
        <v>558</v>
      </c>
      <c r="AV35" s="46" t="s">
        <v>558</v>
      </c>
      <c r="AW35" s="46" t="s">
        <v>558</v>
      </c>
      <c r="AX35" s="46" t="s">
        <v>558</v>
      </c>
      <c r="AY35" s="46" t="s">
        <v>558</v>
      </c>
      <c r="AZ35" s="46" t="s">
        <v>558</v>
      </c>
      <c r="BA35" s="47"/>
      <c r="BB35" s="135" t="s">
        <v>441</v>
      </c>
      <c r="BC35" s="137"/>
      <c r="BD35" s="17"/>
      <c r="BE35" s="17"/>
      <c r="BF35" s="17"/>
      <c r="BG35" s="17"/>
      <c r="BH35" s="17"/>
      <c r="BI35" s="17"/>
      <c r="BJ35" s="17"/>
      <c r="BK35" s="17"/>
    </row>
    <row r="36" spans="1:63" ht="24" x14ac:dyDescent="0.35">
      <c r="A36" s="17"/>
      <c r="B36" s="112" t="s">
        <v>104</v>
      </c>
      <c r="C36" s="56"/>
      <c r="D36" s="55" t="s">
        <v>101</v>
      </c>
      <c r="E36" s="123" t="s">
        <v>339</v>
      </c>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46" t="s">
        <v>558</v>
      </c>
      <c r="AQ36" s="46" t="s">
        <v>558</v>
      </c>
      <c r="AR36" s="46" t="s">
        <v>558</v>
      </c>
      <c r="AS36" s="46" t="s">
        <v>558</v>
      </c>
      <c r="AT36" s="46" t="s">
        <v>558</v>
      </c>
      <c r="AU36" s="46" t="s">
        <v>558</v>
      </c>
      <c r="AV36" s="46" t="s">
        <v>558</v>
      </c>
      <c r="AW36" s="46" t="s">
        <v>558</v>
      </c>
      <c r="AX36" s="46" t="s">
        <v>558</v>
      </c>
      <c r="AY36" s="46" t="s">
        <v>558</v>
      </c>
      <c r="AZ36" s="46" t="s">
        <v>558</v>
      </c>
      <c r="BA36" s="47"/>
      <c r="BB36" s="135" t="s">
        <v>442</v>
      </c>
      <c r="BC36" s="137"/>
      <c r="BD36" s="17"/>
      <c r="BE36" s="17"/>
      <c r="BF36" s="17"/>
      <c r="BG36" s="17"/>
      <c r="BH36" s="17"/>
      <c r="BI36" s="17"/>
      <c r="BJ36" s="57"/>
      <c r="BK36" s="57"/>
    </row>
    <row r="37" spans="1:63" ht="24" x14ac:dyDescent="0.35">
      <c r="A37" s="17"/>
      <c r="B37" s="111" t="s">
        <v>451</v>
      </c>
      <c r="C37" s="56"/>
      <c r="D37" s="55" t="s">
        <v>101</v>
      </c>
      <c r="E37" s="123" t="s">
        <v>339</v>
      </c>
      <c r="F37" s="131"/>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46" t="s">
        <v>558</v>
      </c>
      <c r="AQ37" s="46" t="s">
        <v>558</v>
      </c>
      <c r="AR37" s="46" t="s">
        <v>558</v>
      </c>
      <c r="AS37" s="46" t="s">
        <v>558</v>
      </c>
      <c r="AT37" s="46" t="s">
        <v>558</v>
      </c>
      <c r="AU37" s="46" t="s">
        <v>558</v>
      </c>
      <c r="AV37" s="46" t="s">
        <v>558</v>
      </c>
      <c r="AW37" s="46" t="s">
        <v>558</v>
      </c>
      <c r="AX37" s="46" t="s">
        <v>558</v>
      </c>
      <c r="AY37" s="46" t="s">
        <v>558</v>
      </c>
      <c r="AZ37" s="46" t="s">
        <v>558</v>
      </c>
      <c r="BA37" s="47"/>
      <c r="BB37" s="135" t="s">
        <v>446</v>
      </c>
      <c r="BC37" s="137"/>
      <c r="BD37" s="17"/>
      <c r="BE37" s="17"/>
      <c r="BF37" s="17"/>
      <c r="BG37" s="17"/>
      <c r="BH37" s="17"/>
      <c r="BI37" s="17"/>
      <c r="BJ37" s="17"/>
      <c r="BK37" s="17"/>
    </row>
    <row r="38" spans="1:63" ht="36" x14ac:dyDescent="0.35">
      <c r="A38" s="17"/>
      <c r="B38" s="111" t="s">
        <v>452</v>
      </c>
      <c r="C38" s="56"/>
      <c r="D38" s="55" t="s">
        <v>101</v>
      </c>
      <c r="E38" s="123" t="s">
        <v>339</v>
      </c>
      <c r="F38" s="131"/>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46" t="s">
        <v>558</v>
      </c>
      <c r="AQ38" s="46" t="s">
        <v>558</v>
      </c>
      <c r="AR38" s="46" t="s">
        <v>558</v>
      </c>
      <c r="AS38" s="46" t="s">
        <v>558</v>
      </c>
      <c r="AT38" s="46" t="s">
        <v>558</v>
      </c>
      <c r="AU38" s="46" t="s">
        <v>558</v>
      </c>
      <c r="AV38" s="46" t="s">
        <v>558</v>
      </c>
      <c r="AW38" s="46" t="s">
        <v>558</v>
      </c>
      <c r="AX38" s="46" t="s">
        <v>558</v>
      </c>
      <c r="AY38" s="46" t="s">
        <v>558</v>
      </c>
      <c r="AZ38" s="46" t="s">
        <v>558</v>
      </c>
      <c r="BA38" s="47"/>
      <c r="BB38" s="135" t="s">
        <v>447</v>
      </c>
      <c r="BC38" s="137"/>
      <c r="BD38" s="17"/>
      <c r="BE38" s="17"/>
      <c r="BF38" s="17"/>
      <c r="BG38" s="17"/>
      <c r="BH38" s="17"/>
      <c r="BI38" s="17"/>
      <c r="BJ38" s="57"/>
      <c r="BK38" s="57"/>
    </row>
    <row r="39" spans="1:63" ht="36" x14ac:dyDescent="0.35">
      <c r="A39" s="17"/>
      <c r="B39" s="111" t="s">
        <v>453</v>
      </c>
      <c r="C39" s="56"/>
      <c r="D39" s="55" t="s">
        <v>101</v>
      </c>
      <c r="E39" s="123" t="s">
        <v>339</v>
      </c>
      <c r="F39" s="131"/>
      <c r="G39" s="52"/>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46" t="s">
        <v>558</v>
      </c>
      <c r="AQ39" s="46" t="s">
        <v>558</v>
      </c>
      <c r="AR39" s="46" t="s">
        <v>558</v>
      </c>
      <c r="AS39" s="46" t="s">
        <v>558</v>
      </c>
      <c r="AT39" s="46" t="s">
        <v>558</v>
      </c>
      <c r="AU39" s="46" t="s">
        <v>558</v>
      </c>
      <c r="AV39" s="46" t="s">
        <v>558</v>
      </c>
      <c r="AW39" s="46" t="s">
        <v>558</v>
      </c>
      <c r="AX39" s="46" t="s">
        <v>558</v>
      </c>
      <c r="AY39" s="46" t="s">
        <v>558</v>
      </c>
      <c r="AZ39" s="46" t="s">
        <v>558</v>
      </c>
      <c r="BA39" s="47"/>
      <c r="BB39" s="135" t="s">
        <v>448</v>
      </c>
      <c r="BC39" s="137"/>
      <c r="BD39" s="17"/>
      <c r="BE39" s="17"/>
      <c r="BF39" s="17"/>
      <c r="BG39" s="17"/>
      <c r="BH39" s="17"/>
      <c r="BI39" s="17"/>
      <c r="BJ39" s="17"/>
      <c r="BK39" s="17"/>
    </row>
    <row r="40" spans="1:63" ht="36" x14ac:dyDescent="0.35">
      <c r="A40" s="17"/>
      <c r="B40" s="111" t="s">
        <v>454</v>
      </c>
      <c r="C40" s="56"/>
      <c r="D40" s="55" t="s">
        <v>101</v>
      </c>
      <c r="E40" s="123" t="s">
        <v>339</v>
      </c>
      <c r="F40" s="131"/>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46" t="s">
        <v>558</v>
      </c>
      <c r="AQ40" s="46" t="s">
        <v>558</v>
      </c>
      <c r="AR40" s="46" t="s">
        <v>558</v>
      </c>
      <c r="AS40" s="46" t="s">
        <v>558</v>
      </c>
      <c r="AT40" s="46" t="s">
        <v>558</v>
      </c>
      <c r="AU40" s="46" t="s">
        <v>558</v>
      </c>
      <c r="AV40" s="46" t="s">
        <v>558</v>
      </c>
      <c r="AW40" s="46" t="s">
        <v>558</v>
      </c>
      <c r="AX40" s="46" t="s">
        <v>558</v>
      </c>
      <c r="AY40" s="46" t="s">
        <v>558</v>
      </c>
      <c r="AZ40" s="46" t="s">
        <v>558</v>
      </c>
      <c r="BA40" s="47"/>
      <c r="BB40" s="135" t="s">
        <v>449</v>
      </c>
      <c r="BC40" s="137"/>
      <c r="BD40" s="17"/>
      <c r="BE40" s="17"/>
      <c r="BF40" s="17"/>
      <c r="BG40" s="17"/>
      <c r="BH40" s="17"/>
      <c r="BI40" s="17"/>
      <c r="BJ40" s="57"/>
      <c r="BK40" s="57"/>
    </row>
    <row r="41" spans="1:63" ht="24" x14ac:dyDescent="0.35">
      <c r="A41" s="17"/>
      <c r="B41" s="111" t="s">
        <v>552</v>
      </c>
      <c r="C41" s="56"/>
      <c r="D41" s="51" t="s">
        <v>105</v>
      </c>
      <c r="E41" s="123" t="s">
        <v>339</v>
      </c>
      <c r="F41" s="131"/>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46" t="s">
        <v>558</v>
      </c>
      <c r="AQ41" s="46" t="s">
        <v>558</v>
      </c>
      <c r="AR41" s="46" t="s">
        <v>558</v>
      </c>
      <c r="AS41" s="46" t="s">
        <v>558</v>
      </c>
      <c r="AT41" s="46" t="s">
        <v>558</v>
      </c>
      <c r="AU41" s="46" t="s">
        <v>558</v>
      </c>
      <c r="AV41" s="46" t="s">
        <v>558</v>
      </c>
      <c r="AW41" s="46" t="s">
        <v>558</v>
      </c>
      <c r="AX41" s="46" t="s">
        <v>558</v>
      </c>
      <c r="AY41" s="46" t="s">
        <v>558</v>
      </c>
      <c r="AZ41" s="46" t="s">
        <v>558</v>
      </c>
      <c r="BA41" s="47"/>
      <c r="BB41" s="135" t="s">
        <v>461</v>
      </c>
      <c r="BC41" s="137"/>
      <c r="BD41" s="17"/>
      <c r="BE41" s="17"/>
      <c r="BF41" s="17"/>
      <c r="BG41" s="17"/>
      <c r="BH41" s="17"/>
      <c r="BI41" s="17"/>
      <c r="BJ41" s="17"/>
      <c r="BK41" s="17"/>
    </row>
    <row r="42" spans="1:63" ht="24" x14ac:dyDescent="0.35">
      <c r="A42" s="17"/>
      <c r="B42" s="111" t="s">
        <v>455</v>
      </c>
      <c r="C42" s="56"/>
      <c r="D42" s="51" t="s">
        <v>105</v>
      </c>
      <c r="E42" s="123" t="s">
        <v>339</v>
      </c>
      <c r="F42" s="131"/>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46" t="s">
        <v>558</v>
      </c>
      <c r="AQ42" s="46" t="s">
        <v>558</v>
      </c>
      <c r="AR42" s="46" t="s">
        <v>558</v>
      </c>
      <c r="AS42" s="46" t="s">
        <v>558</v>
      </c>
      <c r="AT42" s="46" t="s">
        <v>558</v>
      </c>
      <c r="AU42" s="46" t="s">
        <v>558</v>
      </c>
      <c r="AV42" s="46" t="s">
        <v>558</v>
      </c>
      <c r="AW42" s="46" t="s">
        <v>558</v>
      </c>
      <c r="AX42" s="46" t="s">
        <v>558</v>
      </c>
      <c r="AY42" s="46" t="s">
        <v>558</v>
      </c>
      <c r="AZ42" s="46" t="s">
        <v>558</v>
      </c>
      <c r="BA42" s="47"/>
      <c r="BB42" s="135" t="s">
        <v>462</v>
      </c>
      <c r="BC42" s="137"/>
      <c r="BD42" s="17"/>
      <c r="BE42" s="17"/>
      <c r="BF42" s="17"/>
      <c r="BG42" s="17"/>
      <c r="BH42" s="17"/>
      <c r="BI42" s="17"/>
      <c r="BJ42" s="57"/>
      <c r="BK42" s="57"/>
    </row>
    <row r="43" spans="1:63" ht="24" x14ac:dyDescent="0.35">
      <c r="A43" s="17"/>
      <c r="B43" s="111" t="s">
        <v>456</v>
      </c>
      <c r="C43" s="56"/>
      <c r="D43" s="51" t="s">
        <v>105</v>
      </c>
      <c r="E43" s="123" t="s">
        <v>339</v>
      </c>
      <c r="F43" s="131"/>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46" t="s">
        <v>558</v>
      </c>
      <c r="AQ43" s="46" t="s">
        <v>558</v>
      </c>
      <c r="AR43" s="46" t="s">
        <v>558</v>
      </c>
      <c r="AS43" s="46" t="s">
        <v>558</v>
      </c>
      <c r="AT43" s="46" t="s">
        <v>558</v>
      </c>
      <c r="AU43" s="46" t="s">
        <v>558</v>
      </c>
      <c r="AV43" s="46" t="s">
        <v>558</v>
      </c>
      <c r="AW43" s="46" t="s">
        <v>558</v>
      </c>
      <c r="AX43" s="46" t="s">
        <v>558</v>
      </c>
      <c r="AY43" s="46" t="s">
        <v>558</v>
      </c>
      <c r="AZ43" s="46" t="s">
        <v>558</v>
      </c>
      <c r="BA43" s="47"/>
      <c r="BB43" s="135" t="s">
        <v>463</v>
      </c>
      <c r="BC43" s="137"/>
      <c r="BD43" s="17"/>
      <c r="BE43" s="17"/>
      <c r="BF43" s="17"/>
      <c r="BG43" s="17"/>
      <c r="BH43" s="17"/>
      <c r="BI43" s="17"/>
      <c r="BJ43" s="17"/>
      <c r="BK43" s="17"/>
    </row>
    <row r="44" spans="1:63" ht="36" x14ac:dyDescent="0.35">
      <c r="A44" s="17"/>
      <c r="B44" s="111" t="s">
        <v>457</v>
      </c>
      <c r="C44" s="56"/>
      <c r="D44" s="51" t="s">
        <v>105</v>
      </c>
      <c r="E44" s="123" t="s">
        <v>339</v>
      </c>
      <c r="F44" s="131"/>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46" t="s">
        <v>558</v>
      </c>
      <c r="AQ44" s="46" t="s">
        <v>558</v>
      </c>
      <c r="AR44" s="46" t="s">
        <v>558</v>
      </c>
      <c r="AS44" s="46" t="s">
        <v>558</v>
      </c>
      <c r="AT44" s="46" t="s">
        <v>558</v>
      </c>
      <c r="AU44" s="46" t="s">
        <v>558</v>
      </c>
      <c r="AV44" s="46" t="s">
        <v>558</v>
      </c>
      <c r="AW44" s="46" t="s">
        <v>558</v>
      </c>
      <c r="AX44" s="46" t="s">
        <v>558</v>
      </c>
      <c r="AY44" s="46" t="s">
        <v>558</v>
      </c>
      <c r="AZ44" s="46" t="s">
        <v>558</v>
      </c>
      <c r="BA44" s="47"/>
      <c r="BB44" s="135" t="s">
        <v>464</v>
      </c>
      <c r="BC44" s="137"/>
      <c r="BD44" s="17"/>
      <c r="BE44" s="17"/>
      <c r="BF44" s="17"/>
      <c r="BG44" s="17"/>
      <c r="BH44" s="17"/>
      <c r="BI44" s="17"/>
      <c r="BJ44" s="57"/>
      <c r="BK44" s="57"/>
    </row>
    <row r="45" spans="1:63" ht="36" x14ac:dyDescent="0.35">
      <c r="A45" s="17"/>
      <c r="B45" s="111" t="s">
        <v>458</v>
      </c>
      <c r="C45" s="56"/>
      <c r="D45" s="51" t="s">
        <v>105</v>
      </c>
      <c r="E45" s="123" t="s">
        <v>339</v>
      </c>
      <c r="F45" s="131"/>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46" t="s">
        <v>558</v>
      </c>
      <c r="AQ45" s="46" t="s">
        <v>558</v>
      </c>
      <c r="AR45" s="46" t="s">
        <v>558</v>
      </c>
      <c r="AS45" s="46" t="s">
        <v>558</v>
      </c>
      <c r="AT45" s="46" t="s">
        <v>558</v>
      </c>
      <c r="AU45" s="46" t="s">
        <v>558</v>
      </c>
      <c r="AV45" s="46" t="s">
        <v>558</v>
      </c>
      <c r="AW45" s="46" t="s">
        <v>558</v>
      </c>
      <c r="AX45" s="46" t="s">
        <v>558</v>
      </c>
      <c r="AY45" s="46" t="s">
        <v>558</v>
      </c>
      <c r="AZ45" s="46" t="s">
        <v>558</v>
      </c>
      <c r="BA45" s="47"/>
      <c r="BB45" s="135" t="s">
        <v>465</v>
      </c>
      <c r="BC45" s="137"/>
      <c r="BD45" s="17"/>
      <c r="BE45" s="17"/>
      <c r="BF45" s="17"/>
      <c r="BG45" s="17"/>
      <c r="BH45" s="17"/>
      <c r="BI45" s="17"/>
      <c r="BJ45" s="17"/>
      <c r="BK45" s="17"/>
    </row>
    <row r="46" spans="1:63" ht="36" x14ac:dyDescent="0.35">
      <c r="A46" s="17"/>
      <c r="B46" s="203" t="s">
        <v>459</v>
      </c>
      <c r="C46" s="204"/>
      <c r="D46" s="51" t="s">
        <v>105</v>
      </c>
      <c r="E46" s="123" t="s">
        <v>339</v>
      </c>
      <c r="F46" s="131"/>
      <c r="G46" s="52"/>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46" t="s">
        <v>558</v>
      </c>
      <c r="AQ46" s="46" t="s">
        <v>558</v>
      </c>
      <c r="AR46" s="46" t="s">
        <v>558</v>
      </c>
      <c r="AS46" s="46" t="s">
        <v>558</v>
      </c>
      <c r="AT46" s="46" t="s">
        <v>558</v>
      </c>
      <c r="AU46" s="46" t="s">
        <v>558</v>
      </c>
      <c r="AV46" s="46" t="s">
        <v>558</v>
      </c>
      <c r="AW46" s="46" t="s">
        <v>558</v>
      </c>
      <c r="AX46" s="46" t="s">
        <v>558</v>
      </c>
      <c r="AY46" s="46" t="s">
        <v>558</v>
      </c>
      <c r="AZ46" s="46" t="s">
        <v>558</v>
      </c>
      <c r="BA46" s="47"/>
      <c r="BB46" s="135" t="s">
        <v>466</v>
      </c>
      <c r="BC46" s="137"/>
      <c r="BD46" s="17"/>
      <c r="BE46" s="17"/>
      <c r="BF46" s="17"/>
      <c r="BG46" s="17"/>
      <c r="BH46" s="17"/>
      <c r="BI46" s="17"/>
      <c r="BJ46" s="57"/>
      <c r="BK46" s="57"/>
    </row>
    <row r="47" spans="1:63" ht="48" x14ac:dyDescent="0.35">
      <c r="A47" s="17"/>
      <c r="B47" s="195" t="s">
        <v>460</v>
      </c>
      <c r="C47" s="198" t="s">
        <v>106</v>
      </c>
      <c r="D47" s="51" t="s">
        <v>658</v>
      </c>
      <c r="E47" s="123" t="s">
        <v>338</v>
      </c>
      <c r="F47" s="131" t="s">
        <v>313</v>
      </c>
      <c r="G47" s="52">
        <v>2020</v>
      </c>
      <c r="H47" s="153">
        <v>5.7599953920036864</v>
      </c>
      <c r="I47" s="54">
        <v>5.7599953920036864</v>
      </c>
      <c r="J47" s="54">
        <v>13.679989056008754</v>
      </c>
      <c r="K47" s="54">
        <v>19.079984736012207</v>
      </c>
      <c r="L47" s="54">
        <v>15.119987904009676</v>
      </c>
      <c r="M47" s="54">
        <v>11.519990784007373</v>
      </c>
      <c r="N47" s="54">
        <v>11.159991072007141</v>
      </c>
      <c r="O47" s="54">
        <v>11.159991072007141</v>
      </c>
      <c r="P47" s="54">
        <v>11.159991072007141</v>
      </c>
      <c r="Q47" s="54">
        <v>11.159991072007141</v>
      </c>
      <c r="R47" s="54">
        <v>11.159991072007141</v>
      </c>
      <c r="S47" s="54">
        <v>11.159991072007141</v>
      </c>
      <c r="T47" s="54">
        <v>11.159991072007141</v>
      </c>
      <c r="U47" s="54">
        <v>11.159991072007141</v>
      </c>
      <c r="V47" s="54">
        <v>11.159991072007141</v>
      </c>
      <c r="W47" s="54">
        <v>11.159991072007141</v>
      </c>
      <c r="X47" s="54">
        <v>11.159991072007141</v>
      </c>
      <c r="Y47" s="54">
        <v>11.303990956807233</v>
      </c>
      <c r="Z47" s="54">
        <v>11.447990841607325</v>
      </c>
      <c r="AA47" s="54">
        <v>11.591990726407417</v>
      </c>
      <c r="AB47" s="54">
        <v>11.735990611207509</v>
      </c>
      <c r="AC47" s="54">
        <v>11.879990496007602</v>
      </c>
      <c r="AD47" s="54">
        <v>12.023990380807694</v>
      </c>
      <c r="AE47" s="54">
        <v>12.167990265607786</v>
      </c>
      <c r="AF47" s="54">
        <v>12.311990150407878</v>
      </c>
      <c r="AG47" s="54">
        <v>12.45599003520797</v>
      </c>
      <c r="AH47" s="54">
        <v>12.599989920008063</v>
      </c>
      <c r="AI47" s="54">
        <v>12.743989804808155</v>
      </c>
      <c r="AJ47" s="54">
        <v>12.887989689608247</v>
      </c>
      <c r="AK47" s="54">
        <v>13.031989574408339</v>
      </c>
      <c r="AL47" s="54">
        <v>13.175989459208431</v>
      </c>
      <c r="AM47" s="54">
        <v>13.319989344008524</v>
      </c>
      <c r="AN47" s="54" t="s">
        <v>657</v>
      </c>
      <c r="AO47" s="52">
        <v>2022</v>
      </c>
      <c r="AP47" s="46" t="s">
        <v>656</v>
      </c>
      <c r="AQ47" s="46" t="s">
        <v>558</v>
      </c>
      <c r="AR47" s="46" t="s">
        <v>558</v>
      </c>
      <c r="AS47" s="46" t="s">
        <v>558</v>
      </c>
      <c r="AT47" s="46" t="s">
        <v>558</v>
      </c>
      <c r="AU47" s="46" t="s">
        <v>558</v>
      </c>
      <c r="AV47" s="46" t="s">
        <v>558</v>
      </c>
      <c r="AW47" s="46" t="s">
        <v>558</v>
      </c>
      <c r="AX47" s="46" t="s">
        <v>558</v>
      </c>
      <c r="AY47" s="46" t="s">
        <v>558</v>
      </c>
      <c r="AZ47" s="46" t="s">
        <v>558</v>
      </c>
      <c r="BA47" s="47"/>
      <c r="BB47" s="135" t="s">
        <v>385</v>
      </c>
      <c r="BC47" s="172" t="s">
        <v>108</v>
      </c>
      <c r="BD47" s="17"/>
      <c r="BE47" s="17"/>
      <c r="BF47" s="17"/>
      <c r="BG47" s="17"/>
      <c r="BH47" s="17"/>
      <c r="BI47" s="17"/>
      <c r="BJ47" s="17"/>
      <c r="BK47" s="17"/>
    </row>
    <row r="48" spans="1:63" ht="24" x14ac:dyDescent="0.35">
      <c r="A48" s="17"/>
      <c r="B48" s="197"/>
      <c r="C48" s="199"/>
      <c r="D48" s="51" t="s">
        <v>109</v>
      </c>
      <c r="E48" s="123" t="s">
        <v>339</v>
      </c>
      <c r="F48" s="131"/>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46" t="s">
        <v>558</v>
      </c>
      <c r="AQ48" s="46" t="s">
        <v>558</v>
      </c>
      <c r="AR48" s="46" t="s">
        <v>558</v>
      </c>
      <c r="AS48" s="46" t="s">
        <v>558</v>
      </c>
      <c r="AT48" s="46" t="s">
        <v>558</v>
      </c>
      <c r="AU48" s="46" t="s">
        <v>558</v>
      </c>
      <c r="AV48" s="46" t="s">
        <v>558</v>
      </c>
      <c r="AW48" s="46" t="s">
        <v>558</v>
      </c>
      <c r="AX48" s="46" t="s">
        <v>558</v>
      </c>
      <c r="AY48" s="46" t="s">
        <v>558</v>
      </c>
      <c r="AZ48" s="46" t="s">
        <v>558</v>
      </c>
      <c r="BA48" s="47"/>
      <c r="BB48" s="135" t="s">
        <v>386</v>
      </c>
      <c r="BC48" s="173"/>
      <c r="BD48" s="17"/>
      <c r="BE48" s="17"/>
      <c r="BF48" s="17"/>
      <c r="BG48" s="17"/>
      <c r="BH48" s="17"/>
      <c r="BI48" s="17"/>
      <c r="BJ48" s="57"/>
      <c r="BK48" s="57"/>
    </row>
    <row r="49" spans="1:63" ht="48" x14ac:dyDescent="0.35">
      <c r="A49" s="17"/>
      <c r="B49" s="197"/>
      <c r="C49" s="198" t="s">
        <v>110</v>
      </c>
      <c r="D49" s="51" t="s">
        <v>658</v>
      </c>
      <c r="E49" s="123" t="s">
        <v>338</v>
      </c>
      <c r="F49" s="131" t="s">
        <v>313</v>
      </c>
      <c r="G49" s="52">
        <v>2020</v>
      </c>
      <c r="H49" s="154">
        <v>23.039981568014746</v>
      </c>
      <c r="I49" s="154">
        <v>23.039981568014746</v>
      </c>
      <c r="J49" s="154">
        <v>37.79996976002419</v>
      </c>
      <c r="K49" s="154">
        <v>55.439955648035479</v>
      </c>
      <c r="L49" s="154">
        <v>55.439955648035479</v>
      </c>
      <c r="M49" s="154">
        <v>55.439955648035479</v>
      </c>
      <c r="N49" s="154">
        <v>55.439955648035479</v>
      </c>
      <c r="O49" s="154">
        <v>55.439955648035479</v>
      </c>
      <c r="P49" s="154">
        <v>55.439955648035479</v>
      </c>
      <c r="Q49" s="154">
        <v>55.439955648035479</v>
      </c>
      <c r="R49" s="154">
        <v>55.439955648035479</v>
      </c>
      <c r="S49" s="154">
        <v>55.439955648035479</v>
      </c>
      <c r="T49" s="154">
        <v>55.439955648035479</v>
      </c>
      <c r="U49" s="154">
        <v>55.439955648035479</v>
      </c>
      <c r="V49" s="154">
        <v>55.439955648035479</v>
      </c>
      <c r="W49" s="154">
        <v>55.439955648035479</v>
      </c>
      <c r="X49" s="154">
        <v>55.439955648035479</v>
      </c>
      <c r="Y49" s="154">
        <v>56.087955129635894</v>
      </c>
      <c r="Z49" s="154">
        <v>56.735954611236309</v>
      </c>
      <c r="AA49" s="154">
        <v>57.383954092836724</v>
      </c>
      <c r="AB49" s="154">
        <v>58.031953574437139</v>
      </c>
      <c r="AC49" s="154">
        <v>58.679953056037554</v>
      </c>
      <c r="AD49" s="154">
        <v>59.615952307238153</v>
      </c>
      <c r="AE49" s="154">
        <v>60.551951558438752</v>
      </c>
      <c r="AF49" s="154">
        <v>61.487950809639351</v>
      </c>
      <c r="AG49" s="154">
        <v>62.42395006083995</v>
      </c>
      <c r="AH49" s="154">
        <v>63.359949312040548</v>
      </c>
      <c r="AI49" s="154">
        <v>64.871948102441522</v>
      </c>
      <c r="AJ49" s="154">
        <v>66.383946892842488</v>
      </c>
      <c r="AK49" s="154">
        <v>67.895945683243454</v>
      </c>
      <c r="AL49" s="154">
        <v>69.40794447364442</v>
      </c>
      <c r="AM49" s="154">
        <v>70.919943264045386</v>
      </c>
      <c r="AN49" s="52" t="s">
        <v>657</v>
      </c>
      <c r="AO49" s="52">
        <v>2022</v>
      </c>
      <c r="AP49" s="46" t="s">
        <v>656</v>
      </c>
      <c r="AQ49" s="46" t="s">
        <v>558</v>
      </c>
      <c r="AR49" s="46" t="s">
        <v>558</v>
      </c>
      <c r="AS49" s="46" t="s">
        <v>558</v>
      </c>
      <c r="AT49" s="46" t="s">
        <v>558</v>
      </c>
      <c r="AU49" s="46" t="s">
        <v>558</v>
      </c>
      <c r="AV49" s="46" t="s">
        <v>558</v>
      </c>
      <c r="AW49" s="46" t="s">
        <v>558</v>
      </c>
      <c r="AX49" s="46" t="s">
        <v>558</v>
      </c>
      <c r="AY49" s="46" t="s">
        <v>558</v>
      </c>
      <c r="AZ49" s="46" t="s">
        <v>558</v>
      </c>
      <c r="BA49" s="47"/>
      <c r="BB49" s="135" t="s">
        <v>387</v>
      </c>
      <c r="BC49" s="174" t="s">
        <v>112</v>
      </c>
      <c r="BD49" s="17"/>
      <c r="BE49" s="17"/>
      <c r="BF49" s="17"/>
      <c r="BG49" s="17"/>
      <c r="BH49" s="17"/>
      <c r="BI49" s="17"/>
      <c r="BJ49" s="17"/>
      <c r="BK49" s="17"/>
    </row>
    <row r="50" spans="1:63" ht="24" x14ac:dyDescent="0.35">
      <c r="A50" s="17"/>
      <c r="B50" s="197"/>
      <c r="C50" s="199"/>
      <c r="D50" s="51" t="s">
        <v>113</v>
      </c>
      <c r="E50" s="123" t="s">
        <v>339</v>
      </c>
      <c r="F50" s="131"/>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46" t="s">
        <v>558</v>
      </c>
      <c r="AQ50" s="46" t="s">
        <v>558</v>
      </c>
      <c r="AR50" s="46" t="s">
        <v>558</v>
      </c>
      <c r="AS50" s="46" t="s">
        <v>558</v>
      </c>
      <c r="AT50" s="46" t="s">
        <v>558</v>
      </c>
      <c r="AU50" s="46" t="s">
        <v>558</v>
      </c>
      <c r="AV50" s="46" t="s">
        <v>558</v>
      </c>
      <c r="AW50" s="46" t="s">
        <v>558</v>
      </c>
      <c r="AX50" s="46" t="s">
        <v>558</v>
      </c>
      <c r="AY50" s="46" t="s">
        <v>558</v>
      </c>
      <c r="AZ50" s="46" t="s">
        <v>558</v>
      </c>
      <c r="BA50" s="47"/>
      <c r="BB50" s="135" t="s">
        <v>388</v>
      </c>
      <c r="BC50" s="175"/>
      <c r="BD50" s="17"/>
      <c r="BE50" s="17"/>
      <c r="BF50" s="17"/>
      <c r="BG50" s="17"/>
      <c r="BH50" s="17"/>
      <c r="BI50" s="17"/>
      <c r="BJ50" s="57"/>
      <c r="BK50" s="57"/>
    </row>
    <row r="51" spans="1:63" ht="48" x14ac:dyDescent="0.35">
      <c r="A51" s="17"/>
      <c r="B51" s="197"/>
      <c r="C51" s="198" t="s">
        <v>114</v>
      </c>
      <c r="D51" s="51" t="s">
        <v>658</v>
      </c>
      <c r="E51" s="123" t="s">
        <v>338</v>
      </c>
      <c r="F51" s="131" t="s">
        <v>313</v>
      </c>
      <c r="G51" s="52">
        <v>2020</v>
      </c>
      <c r="H51" s="153">
        <v>11.159991072007141</v>
      </c>
      <c r="I51" s="153">
        <v>11.159991072007141</v>
      </c>
      <c r="J51" s="54">
        <v>54.359956512034785</v>
      </c>
      <c r="K51" s="54">
        <v>119.5199043840765</v>
      </c>
      <c r="L51" s="54">
        <v>86.399930880055294</v>
      </c>
      <c r="M51" s="54">
        <v>52.559957952033635</v>
      </c>
      <c r="N51" s="54">
        <v>47.519961984030409</v>
      </c>
      <c r="O51" s="54">
        <v>46.151963078429532</v>
      </c>
      <c r="P51" s="54">
        <v>44.783964172828654</v>
      </c>
      <c r="Q51" s="54">
        <v>43.415965267227776</v>
      </c>
      <c r="R51" s="54">
        <v>42.047966361626898</v>
      </c>
      <c r="S51" s="54">
        <v>40.679967456026034</v>
      </c>
      <c r="T51" s="54">
        <v>40.679967456026034</v>
      </c>
      <c r="U51" s="54">
        <v>40.679967456026034</v>
      </c>
      <c r="V51" s="54">
        <v>40.679967456026034</v>
      </c>
      <c r="W51" s="54">
        <v>40.679967456026034</v>
      </c>
      <c r="X51" s="54">
        <v>40.679967456026034</v>
      </c>
      <c r="Y51" s="54">
        <v>40.679967456026034</v>
      </c>
      <c r="Z51" s="54">
        <v>40.679967456026034</v>
      </c>
      <c r="AA51" s="54">
        <v>40.679967456026034</v>
      </c>
      <c r="AB51" s="54">
        <v>40.679967456026034</v>
      </c>
      <c r="AC51" s="54">
        <v>40.679967456026034</v>
      </c>
      <c r="AD51" s="54">
        <v>40.679967456026034</v>
      </c>
      <c r="AE51" s="54">
        <v>40.679967456026034</v>
      </c>
      <c r="AF51" s="54">
        <v>40.679967456026034</v>
      </c>
      <c r="AG51" s="54">
        <v>40.679967456026034</v>
      </c>
      <c r="AH51" s="54">
        <v>40.679967456026034</v>
      </c>
      <c r="AI51" s="54">
        <v>41.039967168026266</v>
      </c>
      <c r="AJ51" s="54">
        <v>41.399966880026497</v>
      </c>
      <c r="AK51" s="54">
        <v>41.759966592026728</v>
      </c>
      <c r="AL51" s="54">
        <v>42.11996630402696</v>
      </c>
      <c r="AM51" s="54">
        <v>42.479966016027184</v>
      </c>
      <c r="AN51" s="54" t="s">
        <v>657</v>
      </c>
      <c r="AO51" s="54">
        <v>2022</v>
      </c>
      <c r="AP51" s="46" t="s">
        <v>656</v>
      </c>
      <c r="AQ51" s="46" t="s">
        <v>558</v>
      </c>
      <c r="AR51" s="46" t="s">
        <v>558</v>
      </c>
      <c r="AS51" s="46" t="s">
        <v>558</v>
      </c>
      <c r="AT51" s="46" t="s">
        <v>558</v>
      </c>
      <c r="AU51" s="46" t="s">
        <v>558</v>
      </c>
      <c r="AV51" s="46" t="s">
        <v>558</v>
      </c>
      <c r="AW51" s="46" t="s">
        <v>558</v>
      </c>
      <c r="AX51" s="46" t="s">
        <v>558</v>
      </c>
      <c r="AY51" s="46" t="s">
        <v>558</v>
      </c>
      <c r="AZ51" s="46" t="s">
        <v>558</v>
      </c>
      <c r="BA51" s="47"/>
      <c r="BB51" s="135" t="s">
        <v>389</v>
      </c>
      <c r="BC51" s="176" t="s">
        <v>115</v>
      </c>
      <c r="BD51" s="17"/>
      <c r="BE51" s="17"/>
      <c r="BF51" s="17"/>
      <c r="BG51" s="17"/>
      <c r="BH51" s="17"/>
      <c r="BI51" s="17"/>
      <c r="BJ51" s="17"/>
      <c r="BK51" s="17"/>
    </row>
    <row r="52" spans="1:63" ht="24" x14ac:dyDescent="0.35">
      <c r="A52" s="17"/>
      <c r="B52" s="196"/>
      <c r="C52" s="199"/>
      <c r="D52" s="51" t="s">
        <v>109</v>
      </c>
      <c r="E52" s="123" t="s">
        <v>339</v>
      </c>
      <c r="F52" s="131"/>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46" t="s">
        <v>558</v>
      </c>
      <c r="AQ52" s="46" t="s">
        <v>558</v>
      </c>
      <c r="AR52" s="46" t="s">
        <v>558</v>
      </c>
      <c r="AS52" s="46" t="s">
        <v>558</v>
      </c>
      <c r="AT52" s="46" t="s">
        <v>558</v>
      </c>
      <c r="AU52" s="46" t="s">
        <v>558</v>
      </c>
      <c r="AV52" s="46" t="s">
        <v>558</v>
      </c>
      <c r="AW52" s="46" t="s">
        <v>558</v>
      </c>
      <c r="AX52" s="46" t="s">
        <v>558</v>
      </c>
      <c r="AY52" s="46" t="s">
        <v>558</v>
      </c>
      <c r="AZ52" s="46" t="s">
        <v>558</v>
      </c>
      <c r="BA52" s="47"/>
      <c r="BB52" s="135" t="s">
        <v>390</v>
      </c>
      <c r="BC52" s="177"/>
      <c r="BD52" s="17"/>
      <c r="BE52" s="17"/>
      <c r="BF52" s="17"/>
      <c r="BG52" s="17"/>
      <c r="BH52" s="17"/>
      <c r="BI52" s="17"/>
      <c r="BJ52" s="57"/>
      <c r="BK52" s="57"/>
    </row>
    <row r="53" spans="1:63" ht="48" x14ac:dyDescent="0.35">
      <c r="A53" s="17"/>
      <c r="B53" s="113" t="s">
        <v>116</v>
      </c>
      <c r="C53" s="56"/>
      <c r="D53" s="51" t="s">
        <v>117</v>
      </c>
      <c r="E53" s="123" t="s">
        <v>338</v>
      </c>
      <c r="F53" s="131" t="s">
        <v>313</v>
      </c>
      <c r="G53" s="52">
        <v>2020</v>
      </c>
      <c r="H53" s="52">
        <v>24</v>
      </c>
      <c r="I53" s="52">
        <v>24</v>
      </c>
      <c r="J53" s="52">
        <v>54</v>
      </c>
      <c r="K53" s="52">
        <v>75</v>
      </c>
      <c r="L53" s="52">
        <v>77</v>
      </c>
      <c r="M53" s="52">
        <v>78</v>
      </c>
      <c r="N53" s="52">
        <v>80</v>
      </c>
      <c r="O53" s="52">
        <v>80</v>
      </c>
      <c r="P53" s="52">
        <v>80</v>
      </c>
      <c r="Q53" s="52">
        <v>80</v>
      </c>
      <c r="R53" s="52">
        <v>80</v>
      </c>
      <c r="S53" s="52">
        <v>80</v>
      </c>
      <c r="T53" s="52">
        <v>88</v>
      </c>
      <c r="U53" s="52">
        <v>96</v>
      </c>
      <c r="V53" s="52">
        <v>104</v>
      </c>
      <c r="W53" s="52">
        <v>112</v>
      </c>
      <c r="X53" s="52">
        <v>120</v>
      </c>
      <c r="Y53" s="52">
        <v>146</v>
      </c>
      <c r="Z53" s="52">
        <v>172</v>
      </c>
      <c r="AA53" s="52">
        <v>198</v>
      </c>
      <c r="AB53" s="52">
        <v>224</v>
      </c>
      <c r="AC53" s="52">
        <v>250</v>
      </c>
      <c r="AD53" s="52">
        <v>272</v>
      </c>
      <c r="AE53" s="52">
        <v>294</v>
      </c>
      <c r="AF53" s="52">
        <v>316</v>
      </c>
      <c r="AG53" s="52">
        <v>338</v>
      </c>
      <c r="AH53" s="52">
        <v>360</v>
      </c>
      <c r="AI53" s="52">
        <v>370</v>
      </c>
      <c r="AJ53" s="52">
        <v>380</v>
      </c>
      <c r="AK53" s="52">
        <v>390</v>
      </c>
      <c r="AL53" s="52">
        <v>400</v>
      </c>
      <c r="AM53" s="52">
        <v>410</v>
      </c>
      <c r="AN53" s="54" t="s">
        <v>657</v>
      </c>
      <c r="AO53" s="52">
        <v>2022</v>
      </c>
      <c r="AP53" s="46" t="s">
        <v>656</v>
      </c>
      <c r="AQ53" s="46" t="s">
        <v>558</v>
      </c>
      <c r="AR53" s="46" t="s">
        <v>558</v>
      </c>
      <c r="AS53" s="46" t="s">
        <v>558</v>
      </c>
      <c r="AT53" s="46" t="s">
        <v>558</v>
      </c>
      <c r="AU53" s="46" t="s">
        <v>558</v>
      </c>
      <c r="AV53" s="46" t="s">
        <v>558</v>
      </c>
      <c r="AW53" s="46" t="s">
        <v>558</v>
      </c>
      <c r="AX53" s="46" t="s">
        <v>558</v>
      </c>
      <c r="AY53" s="46" t="s">
        <v>558</v>
      </c>
      <c r="AZ53" s="46" t="s">
        <v>558</v>
      </c>
      <c r="BA53" s="47"/>
      <c r="BB53" s="135" t="s">
        <v>467</v>
      </c>
      <c r="BC53" s="136" t="s">
        <v>112</v>
      </c>
      <c r="BD53" s="17"/>
      <c r="BE53" s="17"/>
      <c r="BF53" s="17"/>
      <c r="BG53" s="17"/>
      <c r="BH53" s="17"/>
      <c r="BI53" s="17"/>
      <c r="BJ53" s="17"/>
      <c r="BK53" s="17"/>
    </row>
    <row r="54" spans="1:63" ht="24" x14ac:dyDescent="0.35">
      <c r="A54" s="17"/>
      <c r="B54" s="113" t="s">
        <v>554</v>
      </c>
      <c r="C54" s="56"/>
      <c r="D54" s="55" t="s">
        <v>118</v>
      </c>
      <c r="E54" s="123" t="s">
        <v>339</v>
      </c>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46" t="s">
        <v>558</v>
      </c>
      <c r="AQ54" s="46" t="s">
        <v>558</v>
      </c>
      <c r="AR54" s="46" t="s">
        <v>558</v>
      </c>
      <c r="AS54" s="46" t="s">
        <v>558</v>
      </c>
      <c r="AT54" s="46" t="s">
        <v>558</v>
      </c>
      <c r="AU54" s="46" t="s">
        <v>558</v>
      </c>
      <c r="AV54" s="46" t="s">
        <v>558</v>
      </c>
      <c r="AW54" s="46" t="s">
        <v>558</v>
      </c>
      <c r="AX54" s="46" t="s">
        <v>558</v>
      </c>
      <c r="AY54" s="46" t="s">
        <v>558</v>
      </c>
      <c r="AZ54" s="46" t="s">
        <v>558</v>
      </c>
      <c r="BA54" s="47"/>
      <c r="BB54" s="135" t="s">
        <v>468</v>
      </c>
      <c r="BC54" s="134" t="s">
        <v>345</v>
      </c>
      <c r="BD54" s="17"/>
      <c r="BE54" s="17"/>
      <c r="BF54" s="17"/>
      <c r="BG54" s="57"/>
      <c r="BH54" s="57"/>
      <c r="BI54" s="57"/>
      <c r="BJ54" s="57"/>
      <c r="BK54" s="57"/>
    </row>
    <row r="55" spans="1:63" ht="24" x14ac:dyDescent="0.35">
      <c r="A55" s="17"/>
      <c r="B55" s="113" t="s">
        <v>119</v>
      </c>
      <c r="C55" s="56"/>
      <c r="D55" s="55" t="s">
        <v>120</v>
      </c>
      <c r="E55" s="123" t="s">
        <v>339</v>
      </c>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46" t="s">
        <v>558</v>
      </c>
      <c r="AQ55" s="46" t="s">
        <v>558</v>
      </c>
      <c r="AR55" s="46" t="s">
        <v>558</v>
      </c>
      <c r="AS55" s="46" t="s">
        <v>558</v>
      </c>
      <c r="AT55" s="46" t="s">
        <v>558</v>
      </c>
      <c r="AU55" s="46" t="s">
        <v>558</v>
      </c>
      <c r="AV55" s="46" t="s">
        <v>558</v>
      </c>
      <c r="AW55" s="46" t="s">
        <v>558</v>
      </c>
      <c r="AX55" s="46" t="s">
        <v>558</v>
      </c>
      <c r="AY55" s="46" t="s">
        <v>558</v>
      </c>
      <c r="AZ55" s="46" t="s">
        <v>558</v>
      </c>
      <c r="BA55" s="47"/>
      <c r="BB55" s="135" t="s">
        <v>469</v>
      </c>
      <c r="BC55" s="134" t="s">
        <v>347</v>
      </c>
      <c r="BD55" s="17"/>
      <c r="BE55" s="17"/>
      <c r="BF55" s="17"/>
      <c r="BG55" s="62"/>
      <c r="BH55" s="62"/>
      <c r="BI55" s="62"/>
      <c r="BJ55" s="17"/>
      <c r="BK55" s="17"/>
    </row>
    <row r="56" spans="1:63" ht="24" x14ac:dyDescent="0.35">
      <c r="A56" s="17"/>
      <c r="B56" s="113" t="s">
        <v>121</v>
      </c>
      <c r="C56" s="56"/>
      <c r="D56" s="51" t="s">
        <v>81</v>
      </c>
      <c r="E56" s="123" t="s">
        <v>339</v>
      </c>
      <c r="F56" s="131"/>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46" t="s">
        <v>558</v>
      </c>
      <c r="AQ56" s="46" t="s">
        <v>558</v>
      </c>
      <c r="AR56" s="46" t="s">
        <v>558</v>
      </c>
      <c r="AS56" s="46" t="s">
        <v>558</v>
      </c>
      <c r="AT56" s="46" t="s">
        <v>558</v>
      </c>
      <c r="AU56" s="46" t="s">
        <v>558</v>
      </c>
      <c r="AV56" s="46" t="s">
        <v>558</v>
      </c>
      <c r="AW56" s="46" t="s">
        <v>558</v>
      </c>
      <c r="AX56" s="46" t="s">
        <v>558</v>
      </c>
      <c r="AY56" s="46" t="s">
        <v>558</v>
      </c>
      <c r="AZ56" s="46" t="s">
        <v>558</v>
      </c>
      <c r="BA56" s="47"/>
      <c r="BB56" s="135" t="s">
        <v>122</v>
      </c>
      <c r="BC56" s="137"/>
      <c r="BD56" s="17"/>
      <c r="BE56" s="17"/>
      <c r="BF56" s="17"/>
      <c r="BG56" s="57"/>
      <c r="BH56" s="57"/>
      <c r="BI56" s="57"/>
      <c r="BJ56" s="57"/>
      <c r="BK56" s="57"/>
    </row>
    <row r="57" spans="1:63" ht="24" x14ac:dyDescent="0.35">
      <c r="A57" s="17"/>
      <c r="B57" s="113" t="s">
        <v>123</v>
      </c>
      <c r="C57" s="56"/>
      <c r="D57" s="51" t="s">
        <v>81</v>
      </c>
      <c r="E57" s="123" t="s">
        <v>339</v>
      </c>
      <c r="F57" s="131"/>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46" t="s">
        <v>558</v>
      </c>
      <c r="AQ57" s="46" t="s">
        <v>558</v>
      </c>
      <c r="AR57" s="46" t="s">
        <v>558</v>
      </c>
      <c r="AS57" s="46" t="s">
        <v>558</v>
      </c>
      <c r="AT57" s="46" t="s">
        <v>558</v>
      </c>
      <c r="AU57" s="46" t="s">
        <v>558</v>
      </c>
      <c r="AV57" s="46" t="s">
        <v>558</v>
      </c>
      <c r="AW57" s="46" t="s">
        <v>558</v>
      </c>
      <c r="AX57" s="46" t="s">
        <v>558</v>
      </c>
      <c r="AY57" s="46" t="s">
        <v>558</v>
      </c>
      <c r="AZ57" s="46" t="s">
        <v>558</v>
      </c>
      <c r="BA57" s="47"/>
      <c r="BB57" s="135" t="s">
        <v>124</v>
      </c>
      <c r="BC57" s="137"/>
      <c r="BD57" s="17"/>
      <c r="BE57" s="17"/>
      <c r="BF57" s="17"/>
      <c r="BG57" s="62"/>
      <c r="BH57" s="62"/>
      <c r="BI57" s="62"/>
      <c r="BJ57" s="17"/>
      <c r="BK57" s="17"/>
    </row>
    <row r="58" spans="1:63" ht="24" x14ac:dyDescent="0.35">
      <c r="A58" s="64"/>
      <c r="B58" s="65" t="s">
        <v>125</v>
      </c>
      <c r="C58" s="66"/>
      <c r="D58" s="67"/>
      <c r="E58" s="124"/>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t="s">
        <v>126</v>
      </c>
      <c r="BD58" s="17"/>
      <c r="BE58" s="17"/>
      <c r="BF58" s="17"/>
      <c r="BG58" s="57"/>
      <c r="BH58" s="57"/>
      <c r="BI58" s="57"/>
      <c r="BJ58" s="57"/>
      <c r="BK58" s="57"/>
    </row>
    <row r="59" spans="1:63" x14ac:dyDescent="0.35">
      <c r="A59" s="17"/>
      <c r="B59" s="42" t="s">
        <v>127</v>
      </c>
      <c r="C59" s="43"/>
      <c r="D59" s="69"/>
      <c r="E59" s="125"/>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0"/>
      <c r="BC59" s="70"/>
      <c r="BD59" s="17"/>
      <c r="BE59" s="17"/>
      <c r="BF59" s="17"/>
      <c r="BG59" s="62"/>
      <c r="BH59" s="62"/>
      <c r="BI59" s="62"/>
      <c r="BJ59" s="17"/>
      <c r="BK59" s="17"/>
    </row>
    <row r="60" spans="1:63" ht="24" x14ac:dyDescent="0.35">
      <c r="A60" s="17"/>
      <c r="B60" s="113" t="s">
        <v>128</v>
      </c>
      <c r="C60" s="56"/>
      <c r="D60" s="51" t="s">
        <v>129</v>
      </c>
      <c r="E60" s="123" t="s">
        <v>339</v>
      </c>
      <c r="F60" s="131"/>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46" t="s">
        <v>558</v>
      </c>
      <c r="AQ60" s="46" t="s">
        <v>558</v>
      </c>
      <c r="AR60" s="46" t="s">
        <v>558</v>
      </c>
      <c r="AS60" s="46" t="s">
        <v>558</v>
      </c>
      <c r="AT60" s="46" t="s">
        <v>558</v>
      </c>
      <c r="AU60" s="46" t="s">
        <v>558</v>
      </c>
      <c r="AV60" s="46" t="s">
        <v>558</v>
      </c>
      <c r="AW60" s="46" t="s">
        <v>558</v>
      </c>
      <c r="AX60" s="46" t="s">
        <v>558</v>
      </c>
      <c r="AY60" s="46" t="s">
        <v>558</v>
      </c>
      <c r="AZ60" s="46" t="s">
        <v>558</v>
      </c>
      <c r="BA60" s="47"/>
      <c r="BB60" s="135" t="s">
        <v>349</v>
      </c>
      <c r="BC60" s="137"/>
      <c r="BD60" s="17"/>
      <c r="BE60" s="17"/>
      <c r="BF60" s="17"/>
      <c r="BG60" s="57"/>
      <c r="BH60" s="57"/>
      <c r="BI60" s="57"/>
      <c r="BJ60" s="57"/>
      <c r="BK60" s="57"/>
    </row>
    <row r="61" spans="1:63" ht="24" x14ac:dyDescent="0.35">
      <c r="A61" s="17"/>
      <c r="B61" s="114" t="s">
        <v>130</v>
      </c>
      <c r="C61" s="56"/>
      <c r="D61" s="51" t="s">
        <v>129</v>
      </c>
      <c r="E61" s="123" t="s">
        <v>339</v>
      </c>
      <c r="F61" s="131"/>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46" t="s">
        <v>558</v>
      </c>
      <c r="AQ61" s="46" t="s">
        <v>558</v>
      </c>
      <c r="AR61" s="46" t="s">
        <v>558</v>
      </c>
      <c r="AS61" s="46" t="s">
        <v>558</v>
      </c>
      <c r="AT61" s="46" t="s">
        <v>558</v>
      </c>
      <c r="AU61" s="46" t="s">
        <v>558</v>
      </c>
      <c r="AV61" s="46" t="s">
        <v>558</v>
      </c>
      <c r="AW61" s="46" t="s">
        <v>558</v>
      </c>
      <c r="AX61" s="46" t="s">
        <v>558</v>
      </c>
      <c r="AY61" s="46" t="s">
        <v>558</v>
      </c>
      <c r="AZ61" s="46" t="s">
        <v>558</v>
      </c>
      <c r="BA61" s="47"/>
      <c r="BB61" s="135" t="s">
        <v>350</v>
      </c>
      <c r="BC61" s="137"/>
      <c r="BD61" s="17"/>
      <c r="BE61" s="17"/>
      <c r="BF61" s="17"/>
      <c r="BG61" s="62"/>
      <c r="BH61" s="62"/>
      <c r="BI61" s="62"/>
      <c r="BJ61" s="17"/>
      <c r="BK61" s="17"/>
    </row>
    <row r="62" spans="1:63" ht="24" x14ac:dyDescent="0.35">
      <c r="A62" s="17"/>
      <c r="B62" s="114" t="s">
        <v>131</v>
      </c>
      <c r="C62" s="56"/>
      <c r="D62" s="51" t="s">
        <v>129</v>
      </c>
      <c r="E62" s="123" t="s">
        <v>339</v>
      </c>
      <c r="F62" s="131"/>
      <c r="G62" s="52"/>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46" t="s">
        <v>558</v>
      </c>
      <c r="AQ62" s="46" t="s">
        <v>558</v>
      </c>
      <c r="AR62" s="46" t="s">
        <v>558</v>
      </c>
      <c r="AS62" s="46" t="s">
        <v>558</v>
      </c>
      <c r="AT62" s="46" t="s">
        <v>558</v>
      </c>
      <c r="AU62" s="46" t="s">
        <v>558</v>
      </c>
      <c r="AV62" s="46" t="s">
        <v>558</v>
      </c>
      <c r="AW62" s="46" t="s">
        <v>558</v>
      </c>
      <c r="AX62" s="46" t="s">
        <v>558</v>
      </c>
      <c r="AY62" s="46" t="s">
        <v>558</v>
      </c>
      <c r="AZ62" s="46" t="s">
        <v>558</v>
      </c>
      <c r="BA62" s="47"/>
      <c r="BB62" s="135" t="s">
        <v>351</v>
      </c>
      <c r="BC62" s="137"/>
      <c r="BD62" s="17"/>
      <c r="BE62" s="17"/>
      <c r="BF62" s="17"/>
      <c r="BG62" s="57"/>
      <c r="BH62" s="57"/>
      <c r="BI62" s="57"/>
      <c r="BJ62" s="57"/>
      <c r="BK62" s="57"/>
    </row>
    <row r="63" spans="1:63" ht="24" x14ac:dyDescent="0.35">
      <c r="A63" s="17"/>
      <c r="B63" s="114" t="s">
        <v>114</v>
      </c>
      <c r="C63" s="56"/>
      <c r="D63" s="51" t="s">
        <v>129</v>
      </c>
      <c r="E63" s="123" t="s">
        <v>339</v>
      </c>
      <c r="F63" s="131"/>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46" t="s">
        <v>558</v>
      </c>
      <c r="AQ63" s="46" t="s">
        <v>558</v>
      </c>
      <c r="AR63" s="46" t="s">
        <v>558</v>
      </c>
      <c r="AS63" s="46" t="s">
        <v>558</v>
      </c>
      <c r="AT63" s="46" t="s">
        <v>558</v>
      </c>
      <c r="AU63" s="46" t="s">
        <v>558</v>
      </c>
      <c r="AV63" s="46" t="s">
        <v>558</v>
      </c>
      <c r="AW63" s="46" t="s">
        <v>558</v>
      </c>
      <c r="AX63" s="46" t="s">
        <v>558</v>
      </c>
      <c r="AY63" s="46" t="s">
        <v>558</v>
      </c>
      <c r="AZ63" s="46" t="s">
        <v>558</v>
      </c>
      <c r="BA63" s="47"/>
      <c r="BB63" s="135" t="s">
        <v>352</v>
      </c>
      <c r="BC63" s="137"/>
      <c r="BD63" s="17"/>
      <c r="BE63" s="17"/>
      <c r="BF63" s="17"/>
      <c r="BG63" s="62"/>
      <c r="BH63" s="62"/>
      <c r="BI63" s="62"/>
      <c r="BJ63" s="17"/>
      <c r="BK63" s="17"/>
    </row>
    <row r="64" spans="1:63" ht="24" x14ac:dyDescent="0.35">
      <c r="A64" s="17"/>
      <c r="B64" s="114" t="s">
        <v>132</v>
      </c>
      <c r="C64" s="56"/>
      <c r="D64" s="51" t="s">
        <v>129</v>
      </c>
      <c r="E64" s="123" t="s">
        <v>339</v>
      </c>
      <c r="F64" s="131"/>
      <c r="G64" s="52"/>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46" t="s">
        <v>558</v>
      </c>
      <c r="AQ64" s="46" t="s">
        <v>558</v>
      </c>
      <c r="AR64" s="46" t="s">
        <v>558</v>
      </c>
      <c r="AS64" s="46" t="s">
        <v>558</v>
      </c>
      <c r="AT64" s="46" t="s">
        <v>558</v>
      </c>
      <c r="AU64" s="46" t="s">
        <v>558</v>
      </c>
      <c r="AV64" s="46" t="s">
        <v>558</v>
      </c>
      <c r="AW64" s="46" t="s">
        <v>558</v>
      </c>
      <c r="AX64" s="46" t="s">
        <v>558</v>
      </c>
      <c r="AY64" s="46" t="s">
        <v>558</v>
      </c>
      <c r="AZ64" s="46" t="s">
        <v>558</v>
      </c>
      <c r="BA64" s="47"/>
      <c r="BB64" s="135" t="s">
        <v>353</v>
      </c>
      <c r="BC64" s="137"/>
      <c r="BD64" s="17"/>
      <c r="BE64" s="17"/>
      <c r="BF64" s="17"/>
      <c r="BG64" s="57"/>
      <c r="BH64" s="57"/>
      <c r="BI64" s="57"/>
      <c r="BJ64" s="57"/>
      <c r="BK64" s="57"/>
    </row>
    <row r="65" spans="1:63" ht="24" x14ac:dyDescent="0.35">
      <c r="A65" s="17"/>
      <c r="B65" s="114" t="s">
        <v>133</v>
      </c>
      <c r="C65" s="56"/>
      <c r="D65" s="51" t="s">
        <v>129</v>
      </c>
      <c r="E65" s="123" t="s">
        <v>339</v>
      </c>
      <c r="F65" s="131"/>
      <c r="G65" s="63"/>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46" t="s">
        <v>558</v>
      </c>
      <c r="AQ65" s="46" t="s">
        <v>558</v>
      </c>
      <c r="AR65" s="46" t="s">
        <v>558</v>
      </c>
      <c r="AS65" s="46" t="s">
        <v>558</v>
      </c>
      <c r="AT65" s="46" t="s">
        <v>558</v>
      </c>
      <c r="AU65" s="46" t="s">
        <v>558</v>
      </c>
      <c r="AV65" s="46" t="s">
        <v>558</v>
      </c>
      <c r="AW65" s="46" t="s">
        <v>558</v>
      </c>
      <c r="AX65" s="46" t="s">
        <v>558</v>
      </c>
      <c r="AY65" s="46" t="s">
        <v>558</v>
      </c>
      <c r="AZ65" s="46" t="s">
        <v>558</v>
      </c>
      <c r="BA65" s="47"/>
      <c r="BB65" s="135" t="s">
        <v>470</v>
      </c>
      <c r="BC65" s="137"/>
      <c r="BD65" s="17"/>
      <c r="BE65" s="17"/>
      <c r="BF65" s="17"/>
      <c r="BG65" s="62"/>
      <c r="BH65" s="62"/>
      <c r="BI65" s="62"/>
      <c r="BJ65" s="17"/>
      <c r="BK65" s="17"/>
    </row>
    <row r="66" spans="1:63" ht="24" x14ac:dyDescent="0.35">
      <c r="A66" s="17"/>
      <c r="B66" s="114" t="s">
        <v>134</v>
      </c>
      <c r="C66" s="56"/>
      <c r="D66" s="51" t="s">
        <v>129</v>
      </c>
      <c r="E66" s="123" t="s">
        <v>339</v>
      </c>
      <c r="F66" s="131"/>
      <c r="G66" s="52"/>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46" t="s">
        <v>558</v>
      </c>
      <c r="AQ66" s="46" t="s">
        <v>558</v>
      </c>
      <c r="AR66" s="46" t="s">
        <v>558</v>
      </c>
      <c r="AS66" s="46" t="s">
        <v>558</v>
      </c>
      <c r="AT66" s="46" t="s">
        <v>558</v>
      </c>
      <c r="AU66" s="46" t="s">
        <v>558</v>
      </c>
      <c r="AV66" s="46" t="s">
        <v>558</v>
      </c>
      <c r="AW66" s="46" t="s">
        <v>558</v>
      </c>
      <c r="AX66" s="46" t="s">
        <v>558</v>
      </c>
      <c r="AY66" s="46" t="s">
        <v>558</v>
      </c>
      <c r="AZ66" s="46" t="s">
        <v>558</v>
      </c>
      <c r="BA66" s="47"/>
      <c r="BB66" s="135" t="s">
        <v>354</v>
      </c>
      <c r="BC66" s="137"/>
      <c r="BD66" s="17"/>
      <c r="BE66" s="17"/>
      <c r="BF66" s="17"/>
      <c r="BG66" s="57"/>
      <c r="BH66" s="57"/>
      <c r="BI66" s="57"/>
      <c r="BJ66" s="57"/>
      <c r="BK66" s="57"/>
    </row>
    <row r="67" spans="1:63" x14ac:dyDescent="0.35">
      <c r="A67" s="17"/>
      <c r="B67" s="113" t="s">
        <v>135</v>
      </c>
      <c r="C67" s="56"/>
      <c r="D67" s="51" t="s">
        <v>129</v>
      </c>
      <c r="E67" s="123" t="s">
        <v>339</v>
      </c>
      <c r="F67" s="131"/>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46" t="s">
        <v>558</v>
      </c>
      <c r="AQ67" s="46" t="s">
        <v>558</v>
      </c>
      <c r="AR67" s="46" t="s">
        <v>558</v>
      </c>
      <c r="AS67" s="46" t="s">
        <v>558</v>
      </c>
      <c r="AT67" s="46" t="s">
        <v>558</v>
      </c>
      <c r="AU67" s="46" t="s">
        <v>558</v>
      </c>
      <c r="AV67" s="46" t="s">
        <v>558</v>
      </c>
      <c r="AW67" s="46" t="s">
        <v>558</v>
      </c>
      <c r="AX67" s="46" t="s">
        <v>558</v>
      </c>
      <c r="AY67" s="46" t="s">
        <v>558</v>
      </c>
      <c r="AZ67" s="46" t="s">
        <v>558</v>
      </c>
      <c r="BA67" s="47"/>
      <c r="BB67" s="135" t="s">
        <v>136</v>
      </c>
      <c r="BC67" s="137"/>
      <c r="BD67" s="17"/>
      <c r="BE67" s="17"/>
      <c r="BF67" s="17"/>
      <c r="BG67" s="62"/>
      <c r="BH67" s="62"/>
      <c r="BI67" s="62"/>
      <c r="BJ67" s="17"/>
      <c r="BK67" s="17"/>
    </row>
    <row r="68" spans="1:63" ht="36" x14ac:dyDescent="0.35">
      <c r="A68" s="17"/>
      <c r="B68" s="113" t="s">
        <v>137</v>
      </c>
      <c r="C68" s="56"/>
      <c r="D68" s="51" t="s">
        <v>660</v>
      </c>
      <c r="E68" s="123" t="s">
        <v>338</v>
      </c>
      <c r="F68" s="131"/>
      <c r="G68" s="152">
        <v>2020</v>
      </c>
      <c r="H68" s="152">
        <f>SUM(H69:H77)</f>
        <v>231075.3095534555</v>
      </c>
      <c r="I68" s="152">
        <f>H68</f>
        <v>231075.3095534555</v>
      </c>
      <c r="J68" s="152">
        <f t="shared" ref="J68:AM68" si="0">SUM(J69:J77)</f>
        <v>230871.70229360394</v>
      </c>
      <c r="K68" s="152">
        <f t="shared" si="0"/>
        <v>232535.31018991853</v>
      </c>
      <c r="L68" s="152">
        <f t="shared" si="0"/>
        <v>235865.71907668328</v>
      </c>
      <c r="M68" s="152">
        <f t="shared" si="0"/>
        <v>239233.01863416668</v>
      </c>
      <c r="N68" s="152">
        <f t="shared" si="0"/>
        <v>242157.96663903506</v>
      </c>
      <c r="O68" s="152">
        <f t="shared" si="0"/>
        <v>246234.35309339431</v>
      </c>
      <c r="P68" s="152">
        <f t="shared" si="0"/>
        <v>250156.64354729734</v>
      </c>
      <c r="Q68" s="152">
        <f t="shared" si="0"/>
        <v>254145.43696411623</v>
      </c>
      <c r="R68" s="152">
        <f t="shared" si="0"/>
        <v>258091.29939462608</v>
      </c>
      <c r="S68" s="152">
        <f t="shared" si="0"/>
        <v>261196.64187689527</v>
      </c>
      <c r="T68" s="152">
        <f t="shared" si="0"/>
        <v>262688.53461529058</v>
      </c>
      <c r="U68" s="152">
        <f t="shared" si="0"/>
        <v>263978.45703661308</v>
      </c>
      <c r="V68" s="152">
        <f t="shared" si="0"/>
        <v>265271.27661451721</v>
      </c>
      <c r="W68" s="152">
        <f t="shared" si="0"/>
        <v>266574.15102683945</v>
      </c>
      <c r="X68" s="152">
        <f t="shared" si="0"/>
        <v>268195.73776308849</v>
      </c>
      <c r="Y68" s="152">
        <f t="shared" si="0"/>
        <v>265646.08117677341</v>
      </c>
      <c r="Z68" s="152">
        <f t="shared" si="0"/>
        <v>263575.37932767998</v>
      </c>
      <c r="AA68" s="152">
        <f t="shared" si="0"/>
        <v>261573.61321997276</v>
      </c>
      <c r="AB68" s="152">
        <f t="shared" si="0"/>
        <v>259637.59502392903</v>
      </c>
      <c r="AC68" s="152">
        <f t="shared" si="0"/>
        <v>257764.26438261123</v>
      </c>
      <c r="AD68" s="152">
        <f t="shared" si="0"/>
        <v>153987.02335650666</v>
      </c>
      <c r="AE68" s="152">
        <f t="shared" si="0"/>
        <v>152911.60172595986</v>
      </c>
      <c r="AF68" s="152">
        <f t="shared" si="0"/>
        <v>151892.59849708781</v>
      </c>
      <c r="AG68" s="152">
        <f t="shared" si="0"/>
        <v>150926.8755559542</v>
      </c>
      <c r="AH68" s="152">
        <f t="shared" si="0"/>
        <v>150011.46721929955</v>
      </c>
      <c r="AI68" s="152">
        <f t="shared" si="0"/>
        <v>149426.86077530566</v>
      </c>
      <c r="AJ68" s="152">
        <f t="shared" si="0"/>
        <v>148887.03221613131</v>
      </c>
      <c r="AK68" s="152">
        <f t="shared" si="0"/>
        <v>148389.61377039476</v>
      </c>
      <c r="AL68" s="152">
        <f t="shared" si="0"/>
        <v>147932.35262861077</v>
      </c>
      <c r="AM68" s="152">
        <f t="shared" si="0"/>
        <v>147513.10562666584</v>
      </c>
      <c r="AN68" s="52" t="s">
        <v>661</v>
      </c>
      <c r="AO68" s="52" t="s">
        <v>661</v>
      </c>
      <c r="AP68" s="46" t="s">
        <v>656</v>
      </c>
      <c r="AQ68" s="46" t="s">
        <v>656</v>
      </c>
      <c r="AR68" s="46" t="s">
        <v>656</v>
      </c>
      <c r="AS68" s="46" t="s">
        <v>656</v>
      </c>
      <c r="AT68" s="46" t="s">
        <v>656</v>
      </c>
      <c r="AU68" s="46" t="s">
        <v>558</v>
      </c>
      <c r="AV68" s="46" t="s">
        <v>339</v>
      </c>
      <c r="AW68" s="46" t="s">
        <v>339</v>
      </c>
      <c r="AX68" s="46" t="s">
        <v>339</v>
      </c>
      <c r="AY68" s="46" t="s">
        <v>339</v>
      </c>
      <c r="AZ68" s="46" t="s">
        <v>558</v>
      </c>
      <c r="BA68" s="52" t="s">
        <v>661</v>
      </c>
      <c r="BB68" s="135" t="s">
        <v>355</v>
      </c>
      <c r="BC68" s="137"/>
      <c r="BD68" s="17"/>
      <c r="BE68" s="17"/>
      <c r="BF68" s="17"/>
      <c r="BG68" s="57"/>
      <c r="BH68" s="57"/>
      <c r="BI68" s="57"/>
      <c r="BJ68" s="57"/>
      <c r="BK68" s="57"/>
    </row>
    <row r="69" spans="1:63" ht="24" x14ac:dyDescent="0.35">
      <c r="A69" s="17"/>
      <c r="B69" s="114" t="s">
        <v>138</v>
      </c>
      <c r="C69" s="56"/>
      <c r="D69" s="51" t="s">
        <v>660</v>
      </c>
      <c r="E69" s="123" t="s">
        <v>656</v>
      </c>
      <c r="F69" s="131"/>
      <c r="G69" s="152">
        <v>2020</v>
      </c>
      <c r="H69" s="152">
        <v>118197.74671822594</v>
      </c>
      <c r="I69" s="152">
        <f t="shared" ref="I69:I71" si="1">H69</f>
        <v>118197.74671822594</v>
      </c>
      <c r="J69" s="152">
        <v>118107.56708746677</v>
      </c>
      <c r="K69" s="152">
        <v>120349.75447425366</v>
      </c>
      <c r="L69" s="152">
        <v>122591.94186104056</v>
      </c>
      <c r="M69" s="152">
        <v>124834.12924782744</v>
      </c>
      <c r="N69" s="152">
        <v>127076.31663461433</v>
      </c>
      <c r="O69" s="152">
        <v>123901.92053610653</v>
      </c>
      <c r="P69" s="152">
        <v>120727.52443759874</v>
      </c>
      <c r="Q69" s="152">
        <v>117553.12833909095</v>
      </c>
      <c r="R69" s="152">
        <v>114378.73224058315</v>
      </c>
      <c r="S69" s="152">
        <v>111204.33614207536</v>
      </c>
      <c r="T69" s="152">
        <v>109544.31791494445</v>
      </c>
      <c r="U69" s="152">
        <v>107884.29968781353</v>
      </c>
      <c r="V69" s="152">
        <v>106224.28146068261</v>
      </c>
      <c r="W69" s="152">
        <v>104564.2632335517</v>
      </c>
      <c r="X69" s="152">
        <v>102904.24500642081</v>
      </c>
      <c r="Y69" s="152">
        <v>102851.81202024758</v>
      </c>
      <c r="Z69" s="152">
        <v>102799.37903407437</v>
      </c>
      <c r="AA69" s="152">
        <v>102746.94604790116</v>
      </c>
      <c r="AB69" s="152">
        <v>102694.51306172795</v>
      </c>
      <c r="AC69" s="152">
        <v>102642.08007555474</v>
      </c>
      <c r="AD69" s="152">
        <v>0</v>
      </c>
      <c r="AE69" s="152">
        <v>0</v>
      </c>
      <c r="AF69" s="152">
        <v>0</v>
      </c>
      <c r="AG69" s="152">
        <v>0</v>
      </c>
      <c r="AH69" s="152">
        <v>0</v>
      </c>
      <c r="AI69" s="152">
        <v>0</v>
      </c>
      <c r="AJ69" s="152">
        <v>0</v>
      </c>
      <c r="AK69" s="152">
        <v>0</v>
      </c>
      <c r="AL69" s="152">
        <v>0</v>
      </c>
      <c r="AM69" s="152">
        <v>0</v>
      </c>
      <c r="AN69" s="52" t="s">
        <v>664</v>
      </c>
      <c r="AO69" s="52">
        <v>2022</v>
      </c>
      <c r="AP69" s="46" t="s">
        <v>656</v>
      </c>
      <c r="AQ69" s="46" t="s">
        <v>656</v>
      </c>
      <c r="AR69" s="46" t="s">
        <v>656</v>
      </c>
      <c r="AS69" s="46" t="s">
        <v>656</v>
      </c>
      <c r="AT69" s="46" t="s">
        <v>656</v>
      </c>
      <c r="AU69" s="46" t="s">
        <v>558</v>
      </c>
      <c r="AV69" s="46" t="s">
        <v>339</v>
      </c>
      <c r="AW69" s="46" t="s">
        <v>339</v>
      </c>
      <c r="AX69" s="46" t="s">
        <v>339</v>
      </c>
      <c r="AY69" s="46" t="s">
        <v>339</v>
      </c>
      <c r="AZ69" s="46" t="s">
        <v>558</v>
      </c>
      <c r="BA69" s="47" t="s">
        <v>674</v>
      </c>
      <c r="BB69" s="135" t="s">
        <v>471</v>
      </c>
      <c r="BC69" s="137"/>
      <c r="BD69" s="17"/>
      <c r="BE69" s="17"/>
      <c r="BF69" s="17"/>
      <c r="BG69" s="62"/>
      <c r="BH69" s="62"/>
      <c r="BI69" s="62"/>
      <c r="BJ69" s="17"/>
      <c r="BK69" s="17"/>
    </row>
    <row r="70" spans="1:63" ht="24" x14ac:dyDescent="0.35">
      <c r="A70" s="17"/>
      <c r="B70" s="114" t="s">
        <v>139</v>
      </c>
      <c r="C70" s="56"/>
      <c r="D70" s="51" t="s">
        <v>660</v>
      </c>
      <c r="E70" s="123" t="s">
        <v>656</v>
      </c>
      <c r="F70" s="131"/>
      <c r="G70" s="152">
        <v>2020</v>
      </c>
      <c r="H70" s="152">
        <v>39529.420598254816</v>
      </c>
      <c r="I70" s="152">
        <f t="shared" si="1"/>
        <v>39529.420598254816</v>
      </c>
      <c r="J70" s="152">
        <v>39649.359847440188</v>
      </c>
      <c r="K70" s="152">
        <v>38381.966723931349</v>
      </c>
      <c r="L70" s="152">
        <v>38781.374590872532</v>
      </c>
      <c r="M70" s="152">
        <v>39217.673128532486</v>
      </c>
      <c r="N70" s="152">
        <v>39211.620113577366</v>
      </c>
      <c r="O70" s="152">
        <v>38889.622908460369</v>
      </c>
      <c r="P70" s="152">
        <v>38413.52970288715</v>
      </c>
      <c r="Q70" s="152">
        <v>38003.939460229718</v>
      </c>
      <c r="R70" s="152">
        <v>37551.418231263335</v>
      </c>
      <c r="S70" s="152">
        <v>36258.377054056276</v>
      </c>
      <c r="T70" s="152">
        <v>35060.971795602345</v>
      </c>
      <c r="U70" s="152">
        <v>33661.596220075633</v>
      </c>
      <c r="V70" s="152">
        <v>32265.117801130571</v>
      </c>
      <c r="W70" s="152">
        <v>30878.694216603519</v>
      </c>
      <c r="X70" s="152">
        <v>29810.982956003325</v>
      </c>
      <c r="Y70" s="152">
        <v>27961.697461850454</v>
      </c>
      <c r="Z70" s="152">
        <v>26591.36670491915</v>
      </c>
      <c r="AA70" s="152">
        <v>25289.971689374117</v>
      </c>
      <c r="AB70" s="152">
        <v>24054.324585492504</v>
      </c>
      <c r="AC70" s="152">
        <v>22881.365036336851</v>
      </c>
      <c r="AD70" s="152">
        <v>21811.315913904727</v>
      </c>
      <c r="AE70" s="152">
        <v>20801.006111475595</v>
      </c>
      <c r="AF70" s="152">
        <v>19847.114710721213</v>
      </c>
      <c r="AG70" s="152">
        <v>18946.503597705308</v>
      </c>
      <c r="AH70" s="152">
        <v>18096.207089168303</v>
      </c>
      <c r="AI70" s="152">
        <v>17446.36606889388</v>
      </c>
      <c r="AJ70" s="152">
        <v>16841.302933438976</v>
      </c>
      <c r="AK70" s="152">
        <v>16278.649911421864</v>
      </c>
      <c r="AL70" s="152">
        <v>15756.154193357323</v>
      </c>
      <c r="AM70" s="152">
        <v>15271.672615131867</v>
      </c>
      <c r="AN70" s="52" t="s">
        <v>664</v>
      </c>
      <c r="AO70" s="52">
        <v>2022</v>
      </c>
      <c r="AP70" s="46" t="s">
        <v>656</v>
      </c>
      <c r="AQ70" s="46" t="s">
        <v>656</v>
      </c>
      <c r="AR70" s="46" t="s">
        <v>656</v>
      </c>
      <c r="AS70" s="46" t="s">
        <v>656</v>
      </c>
      <c r="AT70" s="46" t="s">
        <v>656</v>
      </c>
      <c r="AU70" s="46" t="s">
        <v>558</v>
      </c>
      <c r="AV70" s="46" t="s">
        <v>339</v>
      </c>
      <c r="AW70" s="46" t="s">
        <v>339</v>
      </c>
      <c r="AX70" s="46" t="s">
        <v>339</v>
      </c>
      <c r="AY70" s="46" t="s">
        <v>339</v>
      </c>
      <c r="AZ70" s="46" t="s">
        <v>558</v>
      </c>
      <c r="BA70" s="47" t="s">
        <v>662</v>
      </c>
      <c r="BB70" s="135" t="s">
        <v>472</v>
      </c>
      <c r="BC70" s="137"/>
      <c r="BD70" s="17"/>
      <c r="BE70" s="17"/>
      <c r="BF70" s="17"/>
      <c r="BG70" s="57"/>
      <c r="BH70" s="57"/>
      <c r="BI70" s="57"/>
      <c r="BJ70" s="57"/>
      <c r="BK70" s="57"/>
    </row>
    <row r="71" spans="1:63" ht="24" x14ac:dyDescent="0.35">
      <c r="A71" s="17"/>
      <c r="B71" s="114" t="s">
        <v>114</v>
      </c>
      <c r="C71" s="56"/>
      <c r="D71" s="51" t="s">
        <v>660</v>
      </c>
      <c r="E71" s="123" t="s">
        <v>656</v>
      </c>
      <c r="F71" s="131"/>
      <c r="G71" s="152">
        <v>2020</v>
      </c>
      <c r="H71" s="152">
        <v>14648.614139611054</v>
      </c>
      <c r="I71" s="152">
        <f t="shared" si="1"/>
        <v>14648.614139611054</v>
      </c>
      <c r="J71" s="152">
        <v>13959.525814951181</v>
      </c>
      <c r="K71" s="152">
        <v>13693.236382994981</v>
      </c>
      <c r="L71" s="152">
        <v>13426.946951038779</v>
      </c>
      <c r="M71" s="152">
        <v>13160.657519082579</v>
      </c>
      <c r="N71" s="152">
        <v>12894.368087126377</v>
      </c>
      <c r="O71" s="152">
        <v>12715.932432689913</v>
      </c>
      <c r="P71" s="152">
        <v>12537.49677825345</v>
      </c>
      <c r="Q71" s="152">
        <v>12359.061123816986</v>
      </c>
      <c r="R71" s="152">
        <v>12180.625469380522</v>
      </c>
      <c r="S71" s="152">
        <v>12002.189814944057</v>
      </c>
      <c r="T71" s="152">
        <v>11979.757416962888</v>
      </c>
      <c r="U71" s="152">
        <v>11957.325018981721</v>
      </c>
      <c r="V71" s="152">
        <v>11934.892621000557</v>
      </c>
      <c r="W71" s="152">
        <v>11912.460223019389</v>
      </c>
      <c r="X71" s="152">
        <v>11890.027825038222</v>
      </c>
      <c r="Y71" s="152">
        <v>11673.736289303361</v>
      </c>
      <c r="Z71" s="152">
        <v>11457.444753568503</v>
      </c>
      <c r="AA71" s="152">
        <v>11241.15321783364</v>
      </c>
      <c r="AB71" s="152">
        <v>11024.861682098783</v>
      </c>
      <c r="AC71" s="152">
        <v>10808.57014636392</v>
      </c>
      <c r="AD71" s="152">
        <v>10824.848335844637</v>
      </c>
      <c r="AE71" s="152">
        <v>10841.126525325355</v>
      </c>
      <c r="AF71" s="152">
        <v>10857.404714806069</v>
      </c>
      <c r="AG71" s="152">
        <v>10873.682904286787</v>
      </c>
      <c r="AH71" s="152">
        <v>10889.961093767504</v>
      </c>
      <c r="AI71" s="152">
        <v>10904.820900722232</v>
      </c>
      <c r="AJ71" s="152">
        <v>10919.680707676966</v>
      </c>
      <c r="AK71" s="152">
        <v>10934.540514631693</v>
      </c>
      <c r="AL71" s="152">
        <v>10949.400321586427</v>
      </c>
      <c r="AM71" s="152">
        <v>10964.260128541155</v>
      </c>
      <c r="AN71" s="52" t="s">
        <v>664</v>
      </c>
      <c r="AO71" s="52">
        <v>2022</v>
      </c>
      <c r="AP71" s="46" t="s">
        <v>656</v>
      </c>
      <c r="AQ71" s="46" t="s">
        <v>656</v>
      </c>
      <c r="AR71" s="46" t="s">
        <v>656</v>
      </c>
      <c r="AS71" s="46" t="s">
        <v>656</v>
      </c>
      <c r="AT71" s="46" t="s">
        <v>656</v>
      </c>
      <c r="AU71" s="46" t="s">
        <v>558</v>
      </c>
      <c r="AV71" s="46" t="s">
        <v>339</v>
      </c>
      <c r="AW71" s="46" t="s">
        <v>339</v>
      </c>
      <c r="AX71" s="46" t="s">
        <v>339</v>
      </c>
      <c r="AY71" s="46" t="s">
        <v>339</v>
      </c>
      <c r="AZ71" s="46" t="s">
        <v>558</v>
      </c>
      <c r="BA71" s="47" t="s">
        <v>669</v>
      </c>
      <c r="BB71" s="135" t="s">
        <v>356</v>
      </c>
      <c r="BC71" s="137"/>
      <c r="BD71" s="17"/>
      <c r="BE71" s="17"/>
      <c r="BF71" s="17"/>
      <c r="BG71" s="62"/>
      <c r="BH71" s="62"/>
      <c r="BI71" s="62"/>
      <c r="BJ71" s="17"/>
      <c r="BK71" s="17"/>
    </row>
    <row r="72" spans="1:63" ht="24" x14ac:dyDescent="0.35">
      <c r="A72" s="17"/>
      <c r="B72" s="114" t="s">
        <v>140</v>
      </c>
      <c r="C72" s="56"/>
      <c r="D72" s="51" t="s">
        <v>660</v>
      </c>
      <c r="E72" s="123" t="s">
        <v>339</v>
      </c>
      <c r="F72" s="131"/>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46" t="s">
        <v>558</v>
      </c>
      <c r="AQ72" s="46" t="s">
        <v>558</v>
      </c>
      <c r="AR72" s="46" t="s">
        <v>558</v>
      </c>
      <c r="AS72" s="46" t="s">
        <v>558</v>
      </c>
      <c r="AT72" s="46" t="s">
        <v>558</v>
      </c>
      <c r="AU72" s="46" t="s">
        <v>558</v>
      </c>
      <c r="AV72" s="46" t="s">
        <v>339</v>
      </c>
      <c r="AW72" s="46" t="s">
        <v>339</v>
      </c>
      <c r="AX72" s="46" t="s">
        <v>339</v>
      </c>
      <c r="AY72" s="46" t="s">
        <v>339</v>
      </c>
      <c r="AZ72" s="46" t="s">
        <v>558</v>
      </c>
      <c r="BA72" s="47"/>
      <c r="BB72" s="135" t="s">
        <v>473</v>
      </c>
      <c r="BC72" s="137"/>
      <c r="BD72" s="17"/>
      <c r="BE72" s="17"/>
      <c r="BF72" s="17"/>
      <c r="BG72" s="57"/>
      <c r="BH72" s="57"/>
      <c r="BI72" s="57"/>
      <c r="BJ72" s="57"/>
      <c r="BK72" s="57"/>
    </row>
    <row r="73" spans="1:63" ht="24" x14ac:dyDescent="0.35">
      <c r="A73" s="17"/>
      <c r="B73" s="114" t="s">
        <v>141</v>
      </c>
      <c r="C73" s="56"/>
      <c r="D73" s="51" t="s">
        <v>660</v>
      </c>
      <c r="E73" s="123" t="s">
        <v>339</v>
      </c>
      <c r="F73" s="131"/>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46" t="s">
        <v>558</v>
      </c>
      <c r="AQ73" s="46" t="s">
        <v>558</v>
      </c>
      <c r="AR73" s="46" t="s">
        <v>558</v>
      </c>
      <c r="AS73" s="46" t="s">
        <v>558</v>
      </c>
      <c r="AT73" s="46" t="s">
        <v>558</v>
      </c>
      <c r="AU73" s="46" t="s">
        <v>558</v>
      </c>
      <c r="AV73" s="46" t="s">
        <v>339</v>
      </c>
      <c r="AW73" s="46" t="s">
        <v>339</v>
      </c>
      <c r="AX73" s="46" t="s">
        <v>339</v>
      </c>
      <c r="AY73" s="46" t="s">
        <v>339</v>
      </c>
      <c r="AZ73" s="46" t="s">
        <v>558</v>
      </c>
      <c r="BA73" s="47"/>
      <c r="BB73" s="135" t="s">
        <v>357</v>
      </c>
      <c r="BC73" s="137"/>
      <c r="BD73" s="17"/>
      <c r="BE73" s="17"/>
      <c r="BF73" s="17"/>
      <c r="BG73" s="62"/>
      <c r="BH73" s="62"/>
      <c r="BI73" s="62"/>
      <c r="BJ73" s="17"/>
      <c r="BK73" s="17"/>
    </row>
    <row r="74" spans="1:63" ht="24" x14ac:dyDescent="0.35">
      <c r="A74" s="17"/>
      <c r="B74" s="114" t="s">
        <v>142</v>
      </c>
      <c r="C74" s="56"/>
      <c r="D74" s="51" t="s">
        <v>660</v>
      </c>
      <c r="E74" s="123" t="s">
        <v>339</v>
      </c>
      <c r="F74" s="131"/>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46" t="s">
        <v>558</v>
      </c>
      <c r="AQ74" s="46" t="s">
        <v>558</v>
      </c>
      <c r="AR74" s="46" t="s">
        <v>558</v>
      </c>
      <c r="AS74" s="46" t="s">
        <v>558</v>
      </c>
      <c r="AT74" s="46" t="s">
        <v>558</v>
      </c>
      <c r="AU74" s="46" t="s">
        <v>558</v>
      </c>
      <c r="AV74" s="46" t="s">
        <v>339</v>
      </c>
      <c r="AW74" s="46" t="s">
        <v>339</v>
      </c>
      <c r="AX74" s="46" t="s">
        <v>339</v>
      </c>
      <c r="AY74" s="46" t="s">
        <v>339</v>
      </c>
      <c r="AZ74" s="46" t="s">
        <v>558</v>
      </c>
      <c r="BA74" s="47"/>
      <c r="BB74" s="135" t="s">
        <v>358</v>
      </c>
      <c r="BC74" s="137"/>
      <c r="BD74" s="17"/>
      <c r="BE74" s="17"/>
      <c r="BF74" s="17"/>
      <c r="BG74" s="57"/>
      <c r="BH74" s="57"/>
      <c r="BI74" s="57"/>
      <c r="BJ74" s="57"/>
      <c r="BK74" s="57"/>
    </row>
    <row r="75" spans="1:63" ht="24" x14ac:dyDescent="0.35">
      <c r="A75" s="17"/>
      <c r="B75" s="114" t="s">
        <v>143</v>
      </c>
      <c r="C75" s="56"/>
      <c r="D75" s="51" t="s">
        <v>660</v>
      </c>
      <c r="E75" s="123" t="s">
        <v>656</v>
      </c>
      <c r="F75" s="131"/>
      <c r="G75" s="63">
        <v>2020</v>
      </c>
      <c r="H75" s="156">
        <v>54267.377870933975</v>
      </c>
      <c r="I75" s="152">
        <f t="shared" ref="I75" si="2">H75</f>
        <v>54267.377870933975</v>
      </c>
      <c r="J75" s="152">
        <v>55205.65431705815</v>
      </c>
      <c r="K75" s="152">
        <v>56088.911981793019</v>
      </c>
      <c r="L75" s="152">
        <v>56972.169646527895</v>
      </c>
      <c r="M75" s="152">
        <v>57855.427311262771</v>
      </c>
      <c r="N75" s="152">
        <v>58738.684975997654</v>
      </c>
      <c r="O75" s="152">
        <v>66655.049886449022</v>
      </c>
      <c r="P75" s="152">
        <v>74571.414796900412</v>
      </c>
      <c r="Q75" s="152">
        <v>82487.779707351787</v>
      </c>
      <c r="R75" s="152">
        <v>90404.144617803162</v>
      </c>
      <c r="S75" s="152">
        <v>98320.509528254537</v>
      </c>
      <c r="T75" s="152">
        <v>102753.858701882</v>
      </c>
      <c r="U75" s="152">
        <v>107187.20787550944</v>
      </c>
      <c r="V75" s="152">
        <v>111620.5570491369</v>
      </c>
      <c r="W75" s="152">
        <v>116053.90622276436</v>
      </c>
      <c r="X75" s="152">
        <v>120487.25539639183</v>
      </c>
      <c r="Y75" s="152">
        <v>120009.69874085572</v>
      </c>
      <c r="Z75" s="152">
        <v>119532.14208531965</v>
      </c>
      <c r="AA75" s="152">
        <v>119054.58542978352</v>
      </c>
      <c r="AB75" s="152">
        <v>118577.02877424742</v>
      </c>
      <c r="AC75" s="152">
        <v>118099.47211871133</v>
      </c>
      <c r="AD75" s="152">
        <v>118157.42085635924</v>
      </c>
      <c r="AE75" s="152">
        <v>118215.36959400719</v>
      </c>
      <c r="AF75" s="152">
        <v>118273.31833165511</v>
      </c>
      <c r="AG75" s="152">
        <v>118331.26706930305</v>
      </c>
      <c r="AH75" s="152">
        <v>118389.215806951</v>
      </c>
      <c r="AI75" s="152">
        <v>118439.59057627682</v>
      </c>
      <c r="AJ75" s="152">
        <v>118489.96534560263</v>
      </c>
      <c r="AK75" s="152">
        <v>118540.34011492846</v>
      </c>
      <c r="AL75" s="152">
        <v>118590.71488425428</v>
      </c>
      <c r="AM75" s="152">
        <v>118641.08965358009</v>
      </c>
      <c r="AN75" s="52" t="s">
        <v>664</v>
      </c>
      <c r="AO75" s="52">
        <v>2022</v>
      </c>
      <c r="AP75" s="46" t="s">
        <v>656</v>
      </c>
      <c r="AQ75" s="46" t="s">
        <v>656</v>
      </c>
      <c r="AR75" s="46" t="s">
        <v>656</v>
      </c>
      <c r="AS75" s="46" t="s">
        <v>656</v>
      </c>
      <c r="AT75" s="46" t="s">
        <v>656</v>
      </c>
      <c r="AU75" s="46" t="s">
        <v>558</v>
      </c>
      <c r="AV75" s="46" t="s">
        <v>339</v>
      </c>
      <c r="AW75" s="46" t="s">
        <v>339</v>
      </c>
      <c r="AX75" s="46" t="s">
        <v>339</v>
      </c>
      <c r="AY75" s="46" t="s">
        <v>339</v>
      </c>
      <c r="AZ75" s="46" t="s">
        <v>558</v>
      </c>
      <c r="BA75" s="155" t="s">
        <v>675</v>
      </c>
      <c r="BB75" s="135" t="s">
        <v>359</v>
      </c>
      <c r="BC75" s="137"/>
      <c r="BD75" s="17"/>
      <c r="BE75" s="17"/>
      <c r="BF75" s="17"/>
      <c r="BG75" s="62"/>
      <c r="BH75" s="62"/>
      <c r="BI75" s="62"/>
      <c r="BJ75" s="17"/>
      <c r="BK75" s="17"/>
    </row>
    <row r="76" spans="1:63" ht="24" x14ac:dyDescent="0.35">
      <c r="A76" s="17"/>
      <c r="B76" s="114" t="s">
        <v>144</v>
      </c>
      <c r="C76" s="56"/>
      <c r="D76" s="51" t="s">
        <v>660</v>
      </c>
      <c r="E76" s="123" t="s">
        <v>339</v>
      </c>
      <c r="F76" s="131"/>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46" t="s">
        <v>558</v>
      </c>
      <c r="AQ76" s="46" t="s">
        <v>558</v>
      </c>
      <c r="AR76" s="46" t="s">
        <v>558</v>
      </c>
      <c r="AS76" s="46" t="s">
        <v>558</v>
      </c>
      <c r="AT76" s="46" t="s">
        <v>558</v>
      </c>
      <c r="AU76" s="46" t="s">
        <v>558</v>
      </c>
      <c r="AV76" s="46" t="s">
        <v>339</v>
      </c>
      <c r="AW76" s="46" t="s">
        <v>339</v>
      </c>
      <c r="AX76" s="46" t="s">
        <v>339</v>
      </c>
      <c r="AY76" s="46" t="s">
        <v>339</v>
      </c>
      <c r="AZ76" s="46" t="s">
        <v>558</v>
      </c>
      <c r="BA76" s="47"/>
      <c r="BB76" s="135" t="s">
        <v>360</v>
      </c>
      <c r="BC76" s="137"/>
      <c r="BD76" s="17"/>
      <c r="BE76" s="17"/>
      <c r="BF76" s="17"/>
      <c r="BG76" s="57"/>
      <c r="BH76" s="57"/>
      <c r="BI76" s="57"/>
      <c r="BJ76" s="57"/>
      <c r="BK76" s="57"/>
    </row>
    <row r="77" spans="1:63" ht="24" x14ac:dyDescent="0.35">
      <c r="A77" s="17"/>
      <c r="B77" s="114" t="s">
        <v>145</v>
      </c>
      <c r="C77" s="56"/>
      <c r="D77" s="51" t="s">
        <v>660</v>
      </c>
      <c r="E77" s="123" t="s">
        <v>656</v>
      </c>
      <c r="F77" s="131"/>
      <c r="G77" s="63">
        <v>2020</v>
      </c>
      <c r="H77" s="156">
        <v>4432.1502264297087</v>
      </c>
      <c r="I77" s="152">
        <f t="shared" ref="I77" si="3">H77</f>
        <v>4432.1502264297087</v>
      </c>
      <c r="J77" s="152">
        <v>3949.595226687632</v>
      </c>
      <c r="K77" s="152">
        <v>4021.4406269455571</v>
      </c>
      <c r="L77" s="152">
        <v>4093.2860272034823</v>
      </c>
      <c r="M77" s="152">
        <v>4165.1314274614069</v>
      </c>
      <c r="N77" s="152">
        <v>4236.9768277193316</v>
      </c>
      <c r="O77" s="152">
        <v>4071.8273296884763</v>
      </c>
      <c r="P77" s="152">
        <v>3906.6778316576219</v>
      </c>
      <c r="Q77" s="152">
        <v>3741.5283336267667</v>
      </c>
      <c r="R77" s="152">
        <v>3576.3788355959114</v>
      </c>
      <c r="S77" s="152">
        <v>3411.2293375650556</v>
      </c>
      <c r="T77" s="152">
        <v>3349.6287858989031</v>
      </c>
      <c r="U77" s="152">
        <v>3288.02823423275</v>
      </c>
      <c r="V77" s="152">
        <v>3226.4276825665966</v>
      </c>
      <c r="W77" s="152">
        <v>3164.827130900444</v>
      </c>
      <c r="X77" s="152">
        <v>3103.226579234291</v>
      </c>
      <c r="Y77" s="152">
        <v>3149.1366645163121</v>
      </c>
      <c r="Z77" s="152">
        <v>3195.0467497983336</v>
      </c>
      <c r="AA77" s="152">
        <v>3240.9568350803547</v>
      </c>
      <c r="AB77" s="152">
        <v>3286.8669203623758</v>
      </c>
      <c r="AC77" s="152">
        <v>3332.7770056443974</v>
      </c>
      <c r="AD77" s="152">
        <v>3193.4382503980655</v>
      </c>
      <c r="AE77" s="152">
        <v>3054.0994951517337</v>
      </c>
      <c r="AF77" s="152">
        <v>2914.7607399054023</v>
      </c>
      <c r="AG77" s="152">
        <v>2775.4219846590704</v>
      </c>
      <c r="AH77" s="152">
        <v>2636.0832294127385</v>
      </c>
      <c r="AI77" s="152">
        <v>2636.0832294127385</v>
      </c>
      <c r="AJ77" s="152">
        <v>2636.0832294127385</v>
      </c>
      <c r="AK77" s="152">
        <v>2636.0832294127385</v>
      </c>
      <c r="AL77" s="152">
        <v>2636.0832294127385</v>
      </c>
      <c r="AM77" s="152">
        <v>2636.0832294127385</v>
      </c>
      <c r="AN77" s="52" t="s">
        <v>664</v>
      </c>
      <c r="AO77" s="52">
        <v>2022</v>
      </c>
      <c r="AP77" s="155" t="s">
        <v>656</v>
      </c>
      <c r="AQ77" s="155" t="s">
        <v>656</v>
      </c>
      <c r="AR77" s="46" t="s">
        <v>558</v>
      </c>
      <c r="AS77" s="46" t="s">
        <v>558</v>
      </c>
      <c r="AT77" s="46" t="s">
        <v>558</v>
      </c>
      <c r="AU77" s="46" t="s">
        <v>558</v>
      </c>
      <c r="AV77" s="46" t="s">
        <v>339</v>
      </c>
      <c r="AW77" s="46" t="s">
        <v>339</v>
      </c>
      <c r="AX77" s="46" t="s">
        <v>339</v>
      </c>
      <c r="AY77" s="46" t="s">
        <v>339</v>
      </c>
      <c r="AZ77" s="46" t="s">
        <v>558</v>
      </c>
      <c r="BA77" s="155" t="s">
        <v>673</v>
      </c>
      <c r="BB77" s="135" t="s">
        <v>361</v>
      </c>
      <c r="BC77" s="137"/>
      <c r="BD77" s="17"/>
      <c r="BE77" s="17"/>
      <c r="BF77" s="17"/>
      <c r="BG77" s="62"/>
      <c r="BH77" s="62"/>
      <c r="BI77" s="62"/>
      <c r="BJ77" s="17"/>
      <c r="BK77" s="17"/>
    </row>
    <row r="78" spans="1:63" x14ac:dyDescent="0.35">
      <c r="A78" s="17"/>
      <c r="B78" s="72" t="s">
        <v>146</v>
      </c>
      <c r="C78" s="73"/>
      <c r="D78" s="74"/>
      <c r="E78" s="126"/>
      <c r="F78" s="75"/>
      <c r="G78" s="75"/>
      <c r="H78" s="75"/>
      <c r="I78" s="75"/>
      <c r="J78" s="75"/>
      <c r="K78" s="75"/>
      <c r="L78" s="75"/>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44"/>
      <c r="BC78" s="44"/>
      <c r="BD78" s="17"/>
      <c r="BE78" s="17"/>
      <c r="BF78" s="17"/>
      <c r="BG78" s="57"/>
      <c r="BH78" s="57"/>
      <c r="BI78" s="57"/>
      <c r="BJ78" s="57"/>
      <c r="BK78" s="57"/>
    </row>
    <row r="79" spans="1:63" ht="24" x14ac:dyDescent="0.35">
      <c r="A79" s="17"/>
      <c r="B79" s="113" t="s">
        <v>147</v>
      </c>
      <c r="C79" s="56"/>
      <c r="D79" s="51" t="s">
        <v>148</v>
      </c>
      <c r="E79" s="123" t="s">
        <v>339</v>
      </c>
      <c r="F79" s="131"/>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46" t="s">
        <v>339</v>
      </c>
      <c r="AQ79" s="46" t="s">
        <v>339</v>
      </c>
      <c r="AR79" s="46" t="s">
        <v>339</v>
      </c>
      <c r="AS79" s="46" t="s">
        <v>339</v>
      </c>
      <c r="AT79" s="46" t="s">
        <v>339</v>
      </c>
      <c r="AU79" s="46" t="s">
        <v>339</v>
      </c>
      <c r="AV79" s="46" t="s">
        <v>339</v>
      </c>
      <c r="AW79" s="46" t="s">
        <v>339</v>
      </c>
      <c r="AX79" s="46" t="s">
        <v>339</v>
      </c>
      <c r="AY79" s="46" t="s">
        <v>339</v>
      </c>
      <c r="AZ79" s="46" t="s">
        <v>339</v>
      </c>
      <c r="BA79" s="47"/>
      <c r="BB79" s="135" t="s">
        <v>362</v>
      </c>
      <c r="BC79" s="137"/>
      <c r="BD79" s="17"/>
      <c r="BE79" s="17"/>
      <c r="BF79" s="17"/>
      <c r="BG79" s="62"/>
      <c r="BH79" s="62"/>
      <c r="BI79" s="62"/>
      <c r="BJ79" s="17"/>
      <c r="BK79" s="17"/>
    </row>
    <row r="80" spans="1:63" ht="24" x14ac:dyDescent="0.35">
      <c r="A80" s="17"/>
      <c r="B80" s="114" t="s">
        <v>140</v>
      </c>
      <c r="C80" s="56"/>
      <c r="D80" s="51" t="s">
        <v>148</v>
      </c>
      <c r="E80" s="123" t="s">
        <v>339</v>
      </c>
      <c r="F80" s="131"/>
      <c r="G80" s="52"/>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46" t="s">
        <v>339</v>
      </c>
      <c r="AQ80" s="46" t="s">
        <v>339</v>
      </c>
      <c r="AR80" s="46" t="s">
        <v>339</v>
      </c>
      <c r="AS80" s="46" t="s">
        <v>339</v>
      </c>
      <c r="AT80" s="46" t="s">
        <v>339</v>
      </c>
      <c r="AU80" s="46" t="s">
        <v>339</v>
      </c>
      <c r="AV80" s="46" t="s">
        <v>339</v>
      </c>
      <c r="AW80" s="46" t="s">
        <v>339</v>
      </c>
      <c r="AX80" s="46" t="s">
        <v>339</v>
      </c>
      <c r="AY80" s="46" t="s">
        <v>339</v>
      </c>
      <c r="AZ80" s="46" t="s">
        <v>339</v>
      </c>
      <c r="BA80" s="47"/>
      <c r="BB80" s="135" t="s">
        <v>474</v>
      </c>
      <c r="BC80" s="137"/>
      <c r="BD80" s="17"/>
      <c r="BE80" s="17"/>
      <c r="BF80" s="17"/>
      <c r="BG80" s="57"/>
      <c r="BH80" s="57"/>
      <c r="BI80" s="57"/>
      <c r="BJ80" s="57"/>
      <c r="BK80" s="57"/>
    </row>
    <row r="81" spans="1:63" ht="24" x14ac:dyDescent="0.35">
      <c r="A81" s="17"/>
      <c r="B81" s="114" t="s">
        <v>130</v>
      </c>
      <c r="C81" s="56"/>
      <c r="D81" s="51" t="s">
        <v>148</v>
      </c>
      <c r="E81" s="123" t="s">
        <v>339</v>
      </c>
      <c r="F81" s="131"/>
      <c r="G81" s="52"/>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46" t="s">
        <v>339</v>
      </c>
      <c r="AQ81" s="46" t="s">
        <v>339</v>
      </c>
      <c r="AR81" s="46" t="s">
        <v>339</v>
      </c>
      <c r="AS81" s="46" t="s">
        <v>339</v>
      </c>
      <c r="AT81" s="46" t="s">
        <v>339</v>
      </c>
      <c r="AU81" s="46" t="s">
        <v>339</v>
      </c>
      <c r="AV81" s="46" t="s">
        <v>339</v>
      </c>
      <c r="AW81" s="46" t="s">
        <v>339</v>
      </c>
      <c r="AX81" s="46" t="s">
        <v>339</v>
      </c>
      <c r="AY81" s="46" t="s">
        <v>339</v>
      </c>
      <c r="AZ81" s="46" t="s">
        <v>339</v>
      </c>
      <c r="BA81" s="47"/>
      <c r="BB81" s="135" t="s">
        <v>363</v>
      </c>
      <c r="BC81" s="137"/>
      <c r="BD81" s="17"/>
      <c r="BE81" s="17"/>
      <c r="BF81" s="17"/>
      <c r="BG81" s="62"/>
      <c r="BH81" s="62"/>
      <c r="BI81" s="62"/>
      <c r="BJ81" s="17"/>
      <c r="BK81" s="17"/>
    </row>
    <row r="82" spans="1:63" x14ac:dyDescent="0.35">
      <c r="A82" s="17"/>
      <c r="B82" s="114" t="s">
        <v>149</v>
      </c>
      <c r="C82" s="56"/>
      <c r="D82" s="51" t="s">
        <v>148</v>
      </c>
      <c r="E82" s="123" t="s">
        <v>339</v>
      </c>
      <c r="F82" s="131"/>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46" t="s">
        <v>339</v>
      </c>
      <c r="AQ82" s="46" t="s">
        <v>339</v>
      </c>
      <c r="AR82" s="46" t="s">
        <v>339</v>
      </c>
      <c r="AS82" s="46" t="s">
        <v>339</v>
      </c>
      <c r="AT82" s="46" t="s">
        <v>339</v>
      </c>
      <c r="AU82" s="46" t="s">
        <v>339</v>
      </c>
      <c r="AV82" s="46" t="s">
        <v>339</v>
      </c>
      <c r="AW82" s="46" t="s">
        <v>339</v>
      </c>
      <c r="AX82" s="46" t="s">
        <v>339</v>
      </c>
      <c r="AY82" s="46" t="s">
        <v>339</v>
      </c>
      <c r="AZ82" s="46" t="s">
        <v>339</v>
      </c>
      <c r="BA82" s="47"/>
      <c r="BB82" s="135" t="s">
        <v>475</v>
      </c>
      <c r="BC82" s="137"/>
      <c r="BD82" s="17"/>
      <c r="BE82" s="17"/>
      <c r="BF82" s="17"/>
      <c r="BG82" s="57"/>
      <c r="BH82" s="57"/>
      <c r="BI82" s="57"/>
      <c r="BJ82" s="57"/>
      <c r="BK82" s="57"/>
    </row>
    <row r="83" spans="1:63" ht="24" x14ac:dyDescent="0.35">
      <c r="A83" s="17"/>
      <c r="B83" s="114" t="s">
        <v>150</v>
      </c>
      <c r="C83" s="56"/>
      <c r="D83" s="51" t="s">
        <v>148</v>
      </c>
      <c r="E83" s="123" t="s">
        <v>339</v>
      </c>
      <c r="F83" s="131"/>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46" t="s">
        <v>339</v>
      </c>
      <c r="AQ83" s="46" t="s">
        <v>339</v>
      </c>
      <c r="AR83" s="46" t="s">
        <v>339</v>
      </c>
      <c r="AS83" s="46" t="s">
        <v>339</v>
      </c>
      <c r="AT83" s="46" t="s">
        <v>339</v>
      </c>
      <c r="AU83" s="46" t="s">
        <v>339</v>
      </c>
      <c r="AV83" s="46" t="s">
        <v>339</v>
      </c>
      <c r="AW83" s="46" t="s">
        <v>339</v>
      </c>
      <c r="AX83" s="46" t="s">
        <v>339</v>
      </c>
      <c r="AY83" s="46" t="s">
        <v>339</v>
      </c>
      <c r="AZ83" s="46" t="s">
        <v>339</v>
      </c>
      <c r="BA83" s="47"/>
      <c r="BB83" s="135" t="s">
        <v>476</v>
      </c>
      <c r="BC83" s="137"/>
      <c r="BD83" s="17"/>
      <c r="BE83" s="17"/>
      <c r="BF83" s="17"/>
      <c r="BG83" s="62"/>
      <c r="BH83" s="62"/>
      <c r="BI83" s="62"/>
      <c r="BJ83" s="17"/>
      <c r="BK83" s="17"/>
    </row>
    <row r="84" spans="1:63" ht="24" x14ac:dyDescent="0.35">
      <c r="A84" s="17"/>
      <c r="B84" s="114" t="s">
        <v>143</v>
      </c>
      <c r="C84" s="56"/>
      <c r="D84" s="51" t="s">
        <v>148</v>
      </c>
      <c r="E84" s="123" t="s">
        <v>339</v>
      </c>
      <c r="F84" s="131"/>
      <c r="G84" s="52"/>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46" t="s">
        <v>339</v>
      </c>
      <c r="AQ84" s="46" t="s">
        <v>339</v>
      </c>
      <c r="AR84" s="46" t="s">
        <v>339</v>
      </c>
      <c r="AS84" s="46" t="s">
        <v>339</v>
      </c>
      <c r="AT84" s="46" t="s">
        <v>339</v>
      </c>
      <c r="AU84" s="46" t="s">
        <v>339</v>
      </c>
      <c r="AV84" s="46" t="s">
        <v>339</v>
      </c>
      <c r="AW84" s="46" t="s">
        <v>339</v>
      </c>
      <c r="AX84" s="46" t="s">
        <v>339</v>
      </c>
      <c r="AY84" s="46" t="s">
        <v>339</v>
      </c>
      <c r="AZ84" s="46" t="s">
        <v>339</v>
      </c>
      <c r="BA84" s="47"/>
      <c r="BB84" s="135" t="s">
        <v>364</v>
      </c>
      <c r="BC84" s="137"/>
      <c r="BD84" s="17"/>
      <c r="BE84" s="17"/>
      <c r="BF84" s="17"/>
      <c r="BG84" s="57"/>
      <c r="BH84" s="57"/>
      <c r="BI84" s="57"/>
      <c r="BJ84" s="57"/>
      <c r="BK84" s="57"/>
    </row>
    <row r="85" spans="1:63" ht="24" x14ac:dyDescent="0.35">
      <c r="A85" s="17"/>
      <c r="B85" s="114" t="s">
        <v>151</v>
      </c>
      <c r="C85" s="56"/>
      <c r="D85" s="51" t="s">
        <v>148</v>
      </c>
      <c r="E85" s="123" t="s">
        <v>339</v>
      </c>
      <c r="F85" s="131"/>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46" t="s">
        <v>339</v>
      </c>
      <c r="AQ85" s="46" t="s">
        <v>339</v>
      </c>
      <c r="AR85" s="46" t="s">
        <v>339</v>
      </c>
      <c r="AS85" s="46" t="s">
        <v>339</v>
      </c>
      <c r="AT85" s="46" t="s">
        <v>339</v>
      </c>
      <c r="AU85" s="46" t="s">
        <v>339</v>
      </c>
      <c r="AV85" s="46" t="s">
        <v>339</v>
      </c>
      <c r="AW85" s="46" t="s">
        <v>339</v>
      </c>
      <c r="AX85" s="46" t="s">
        <v>339</v>
      </c>
      <c r="AY85" s="46" t="s">
        <v>339</v>
      </c>
      <c r="AZ85" s="46" t="s">
        <v>339</v>
      </c>
      <c r="BA85" s="47"/>
      <c r="BB85" s="135" t="s">
        <v>365</v>
      </c>
      <c r="BC85" s="137"/>
      <c r="BD85" s="17"/>
      <c r="BE85" s="17"/>
      <c r="BF85" s="17"/>
      <c r="BG85" s="62"/>
      <c r="BH85" s="62"/>
      <c r="BI85" s="62"/>
      <c r="BJ85" s="17"/>
      <c r="BK85" s="17"/>
    </row>
    <row r="86" spans="1:63" ht="24" x14ac:dyDescent="0.35">
      <c r="A86" s="17"/>
      <c r="B86" s="113" t="s">
        <v>152</v>
      </c>
      <c r="C86" s="56"/>
      <c r="D86" s="51" t="s">
        <v>148</v>
      </c>
      <c r="E86" s="123" t="s">
        <v>339</v>
      </c>
      <c r="F86" s="131"/>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46" t="s">
        <v>339</v>
      </c>
      <c r="AQ86" s="46" t="s">
        <v>339</v>
      </c>
      <c r="AR86" s="46" t="s">
        <v>339</v>
      </c>
      <c r="AS86" s="46" t="s">
        <v>339</v>
      </c>
      <c r="AT86" s="46" t="s">
        <v>339</v>
      </c>
      <c r="AU86" s="46" t="s">
        <v>339</v>
      </c>
      <c r="AV86" s="46" t="s">
        <v>339</v>
      </c>
      <c r="AW86" s="46" t="s">
        <v>339</v>
      </c>
      <c r="AX86" s="46" t="s">
        <v>339</v>
      </c>
      <c r="AY86" s="46" t="s">
        <v>339</v>
      </c>
      <c r="AZ86" s="46" t="s">
        <v>339</v>
      </c>
      <c r="BA86" s="47"/>
      <c r="BB86" s="135" t="s">
        <v>153</v>
      </c>
      <c r="BC86" s="137"/>
      <c r="BD86" s="17"/>
      <c r="BE86" s="17"/>
      <c r="BF86" s="17"/>
      <c r="BG86" s="57"/>
      <c r="BH86" s="57"/>
      <c r="BI86" s="57"/>
      <c r="BJ86" s="57"/>
      <c r="BK86" s="57"/>
    </row>
    <row r="87" spans="1:63" ht="36" x14ac:dyDescent="0.35">
      <c r="A87" s="17"/>
      <c r="B87" s="200" t="s">
        <v>154</v>
      </c>
      <c r="C87" s="201"/>
      <c r="D87" s="51" t="s">
        <v>148</v>
      </c>
      <c r="E87" s="123" t="s">
        <v>339</v>
      </c>
      <c r="F87" s="131"/>
      <c r="G87" s="52"/>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46" t="s">
        <v>339</v>
      </c>
      <c r="AQ87" s="46" t="s">
        <v>339</v>
      </c>
      <c r="AR87" s="46" t="s">
        <v>339</v>
      </c>
      <c r="AS87" s="46" t="s">
        <v>339</v>
      </c>
      <c r="AT87" s="46" t="s">
        <v>339</v>
      </c>
      <c r="AU87" s="46" t="s">
        <v>339</v>
      </c>
      <c r="AV87" s="46" t="s">
        <v>339</v>
      </c>
      <c r="AW87" s="46" t="s">
        <v>339</v>
      </c>
      <c r="AX87" s="46" t="s">
        <v>339</v>
      </c>
      <c r="AY87" s="46" t="s">
        <v>339</v>
      </c>
      <c r="AZ87" s="46" t="s">
        <v>339</v>
      </c>
      <c r="BA87" s="47"/>
      <c r="BB87" s="135" t="s">
        <v>155</v>
      </c>
      <c r="BC87" s="137"/>
      <c r="BD87" s="17"/>
      <c r="BE87" s="17"/>
      <c r="BF87" s="17"/>
      <c r="BG87" s="62"/>
      <c r="BH87" s="62"/>
      <c r="BI87" s="62"/>
      <c r="BJ87" s="17"/>
      <c r="BK87" s="17"/>
    </row>
    <row r="88" spans="1:63" x14ac:dyDescent="0.35">
      <c r="A88" s="17"/>
      <c r="B88" s="72" t="s">
        <v>156</v>
      </c>
      <c r="C88" s="73"/>
      <c r="D88" s="74"/>
      <c r="E88" s="126"/>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44"/>
      <c r="BC88" s="44"/>
      <c r="BD88" s="17"/>
      <c r="BE88" s="17"/>
      <c r="BF88" s="17"/>
      <c r="BG88" s="57"/>
      <c r="BH88" s="57"/>
      <c r="BI88" s="57"/>
      <c r="BJ88" s="57"/>
      <c r="BK88" s="57"/>
    </row>
    <row r="89" spans="1:63" ht="24" x14ac:dyDescent="0.35">
      <c r="A89" s="17"/>
      <c r="B89" s="113" t="s">
        <v>157</v>
      </c>
      <c r="C89" s="56"/>
      <c r="D89" s="51" t="s">
        <v>129</v>
      </c>
      <c r="E89" s="123" t="s">
        <v>339</v>
      </c>
      <c r="F89" s="131"/>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46" t="s">
        <v>339</v>
      </c>
      <c r="AQ89" s="46" t="s">
        <v>339</v>
      </c>
      <c r="AR89" s="46" t="s">
        <v>339</v>
      </c>
      <c r="AS89" s="46" t="s">
        <v>339</v>
      </c>
      <c r="AT89" s="46" t="s">
        <v>339</v>
      </c>
      <c r="AU89" s="46" t="s">
        <v>339</v>
      </c>
      <c r="AV89" s="46" t="s">
        <v>339</v>
      </c>
      <c r="AW89" s="46" t="s">
        <v>339</v>
      </c>
      <c r="AX89" s="46" t="s">
        <v>339</v>
      </c>
      <c r="AY89" s="46" t="s">
        <v>339</v>
      </c>
      <c r="AZ89" s="46" t="s">
        <v>339</v>
      </c>
      <c r="BA89" s="47"/>
      <c r="BB89" s="135" t="s">
        <v>366</v>
      </c>
      <c r="BC89" s="137"/>
      <c r="BD89" s="17"/>
      <c r="BE89" s="17"/>
      <c r="BF89" s="17"/>
      <c r="BG89" s="62"/>
      <c r="BH89" s="62"/>
      <c r="BI89" s="62"/>
      <c r="BJ89" s="17"/>
      <c r="BK89" s="17"/>
    </row>
    <row r="90" spans="1:63" ht="24" x14ac:dyDescent="0.35">
      <c r="A90" s="17"/>
      <c r="B90" s="114" t="s">
        <v>130</v>
      </c>
      <c r="C90" s="56"/>
      <c r="D90" s="51" t="s">
        <v>129</v>
      </c>
      <c r="E90" s="123" t="s">
        <v>339</v>
      </c>
      <c r="F90" s="131"/>
      <c r="G90" s="52"/>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46" t="s">
        <v>339</v>
      </c>
      <c r="AQ90" s="46" t="s">
        <v>339</v>
      </c>
      <c r="AR90" s="46" t="s">
        <v>339</v>
      </c>
      <c r="AS90" s="46" t="s">
        <v>339</v>
      </c>
      <c r="AT90" s="46" t="s">
        <v>339</v>
      </c>
      <c r="AU90" s="46" t="s">
        <v>339</v>
      </c>
      <c r="AV90" s="46" t="s">
        <v>339</v>
      </c>
      <c r="AW90" s="46" t="s">
        <v>339</v>
      </c>
      <c r="AX90" s="46" t="s">
        <v>339</v>
      </c>
      <c r="AY90" s="46" t="s">
        <v>339</v>
      </c>
      <c r="AZ90" s="46" t="s">
        <v>339</v>
      </c>
      <c r="BA90" s="47"/>
      <c r="BB90" s="135" t="s">
        <v>367</v>
      </c>
      <c r="BC90" s="137"/>
      <c r="BD90" s="17"/>
      <c r="BE90" s="17"/>
      <c r="BF90" s="17"/>
      <c r="BG90" s="57"/>
      <c r="BH90" s="57"/>
      <c r="BI90" s="57"/>
      <c r="BJ90" s="57"/>
      <c r="BK90" s="57"/>
    </row>
    <row r="91" spans="1:63" ht="24" x14ac:dyDescent="0.35">
      <c r="A91" s="17"/>
      <c r="B91" s="114" t="s">
        <v>131</v>
      </c>
      <c r="C91" s="56"/>
      <c r="D91" s="51" t="s">
        <v>129</v>
      </c>
      <c r="E91" s="123" t="s">
        <v>339</v>
      </c>
      <c r="F91" s="131"/>
      <c r="G91" s="52"/>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46" t="s">
        <v>339</v>
      </c>
      <c r="AQ91" s="46" t="s">
        <v>339</v>
      </c>
      <c r="AR91" s="46" t="s">
        <v>339</v>
      </c>
      <c r="AS91" s="46" t="s">
        <v>339</v>
      </c>
      <c r="AT91" s="46" t="s">
        <v>339</v>
      </c>
      <c r="AU91" s="46" t="s">
        <v>339</v>
      </c>
      <c r="AV91" s="46" t="s">
        <v>339</v>
      </c>
      <c r="AW91" s="46" t="s">
        <v>339</v>
      </c>
      <c r="AX91" s="46" t="s">
        <v>339</v>
      </c>
      <c r="AY91" s="46" t="s">
        <v>339</v>
      </c>
      <c r="AZ91" s="46" t="s">
        <v>339</v>
      </c>
      <c r="BA91" s="47"/>
      <c r="BB91" s="135" t="s">
        <v>368</v>
      </c>
      <c r="BC91" s="137"/>
      <c r="BD91" s="17"/>
      <c r="BE91" s="17"/>
      <c r="BF91" s="17"/>
      <c r="BG91" s="62"/>
      <c r="BH91" s="62"/>
      <c r="BI91" s="62"/>
      <c r="BJ91" s="17"/>
      <c r="BK91" s="17"/>
    </row>
    <row r="92" spans="1:63" ht="24" x14ac:dyDescent="0.35">
      <c r="A92" s="17"/>
      <c r="B92" s="114" t="s">
        <v>158</v>
      </c>
      <c r="C92" s="56"/>
      <c r="D92" s="51" t="s">
        <v>129</v>
      </c>
      <c r="E92" s="123" t="s">
        <v>339</v>
      </c>
      <c r="F92" s="131"/>
      <c r="G92" s="52"/>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46" t="s">
        <v>339</v>
      </c>
      <c r="AQ92" s="46" t="s">
        <v>339</v>
      </c>
      <c r="AR92" s="46" t="s">
        <v>339</v>
      </c>
      <c r="AS92" s="46" t="s">
        <v>339</v>
      </c>
      <c r="AT92" s="46" t="s">
        <v>339</v>
      </c>
      <c r="AU92" s="46" t="s">
        <v>339</v>
      </c>
      <c r="AV92" s="46" t="s">
        <v>339</v>
      </c>
      <c r="AW92" s="46" t="s">
        <v>339</v>
      </c>
      <c r="AX92" s="46" t="s">
        <v>339</v>
      </c>
      <c r="AY92" s="46" t="s">
        <v>339</v>
      </c>
      <c r="AZ92" s="46" t="s">
        <v>339</v>
      </c>
      <c r="BA92" s="47"/>
      <c r="BB92" s="135" t="s">
        <v>477</v>
      </c>
      <c r="BC92" s="137"/>
      <c r="BD92" s="17"/>
      <c r="BE92" s="17"/>
      <c r="BF92" s="17"/>
      <c r="BG92" s="57"/>
      <c r="BH92" s="57"/>
      <c r="BI92" s="57"/>
      <c r="BJ92" s="57"/>
      <c r="BK92" s="57"/>
    </row>
    <row r="93" spans="1:63" ht="24" x14ac:dyDescent="0.35">
      <c r="A93" s="17"/>
      <c r="B93" s="113" t="s">
        <v>159</v>
      </c>
      <c r="C93" s="56"/>
      <c r="D93" s="51" t="s">
        <v>129</v>
      </c>
      <c r="E93" s="123" t="s">
        <v>339</v>
      </c>
      <c r="F93" s="131"/>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46" t="s">
        <v>339</v>
      </c>
      <c r="AQ93" s="46" t="s">
        <v>339</v>
      </c>
      <c r="AR93" s="46" t="s">
        <v>339</v>
      </c>
      <c r="AS93" s="46" t="s">
        <v>339</v>
      </c>
      <c r="AT93" s="46" t="s">
        <v>339</v>
      </c>
      <c r="AU93" s="46" t="s">
        <v>339</v>
      </c>
      <c r="AV93" s="46" t="s">
        <v>339</v>
      </c>
      <c r="AW93" s="46" t="s">
        <v>339</v>
      </c>
      <c r="AX93" s="46" t="s">
        <v>339</v>
      </c>
      <c r="AY93" s="46" t="s">
        <v>339</v>
      </c>
      <c r="AZ93" s="46" t="s">
        <v>339</v>
      </c>
      <c r="BA93" s="47"/>
      <c r="BB93" s="135" t="s">
        <v>160</v>
      </c>
      <c r="BC93" s="137"/>
      <c r="BD93" s="17"/>
      <c r="BE93" s="17"/>
      <c r="BF93" s="17"/>
      <c r="BG93" s="62"/>
      <c r="BH93" s="62"/>
      <c r="BI93" s="62"/>
      <c r="BJ93" s="17"/>
      <c r="BK93" s="17"/>
    </row>
    <row r="94" spans="1:63" x14ac:dyDescent="0.35">
      <c r="A94" s="17"/>
      <c r="B94" s="72" t="s">
        <v>161</v>
      </c>
      <c r="C94" s="73"/>
      <c r="D94" s="74"/>
      <c r="E94" s="126"/>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44"/>
      <c r="BC94" s="44"/>
      <c r="BD94" s="17"/>
      <c r="BE94" s="17"/>
      <c r="BF94" s="17"/>
      <c r="BG94" s="57"/>
      <c r="BH94" s="57"/>
      <c r="BI94" s="57"/>
      <c r="BJ94" s="57"/>
      <c r="BK94" s="57"/>
    </row>
    <row r="95" spans="1:63" ht="24" x14ac:dyDescent="0.35">
      <c r="A95" s="17"/>
      <c r="B95" s="113" t="s">
        <v>162</v>
      </c>
      <c r="C95" s="56"/>
      <c r="D95" s="51" t="s">
        <v>660</v>
      </c>
      <c r="E95" s="123" t="s">
        <v>338</v>
      </c>
      <c r="F95" s="131"/>
      <c r="G95" s="152">
        <v>2020</v>
      </c>
      <c r="H95" s="152">
        <f>H96+H97+H98+H101+H103+H128</f>
        <v>70259.804077177818</v>
      </c>
      <c r="I95" s="152">
        <f t="shared" ref="I95:AM95" si="4">I96+I97+I98+I101+I103+I128</f>
        <v>70259.804077177818</v>
      </c>
      <c r="J95" s="152">
        <f t="shared" si="4"/>
        <v>70711.754500432304</v>
      </c>
      <c r="K95" s="152">
        <f t="shared" si="4"/>
        <v>69350.269396637581</v>
      </c>
      <c r="L95" s="152">
        <f t="shared" si="4"/>
        <v>69655.585283292865</v>
      </c>
      <c r="M95" s="152">
        <f t="shared" si="4"/>
        <v>69997.79184066692</v>
      </c>
      <c r="N95" s="152">
        <f t="shared" si="4"/>
        <v>69897.646845425916</v>
      </c>
      <c r="O95" s="152">
        <f t="shared" si="4"/>
        <v>69803.155388559069</v>
      </c>
      <c r="P95" s="152">
        <f t="shared" si="4"/>
        <v>69554.567931236001</v>
      </c>
      <c r="Q95" s="152">
        <f t="shared" si="4"/>
        <v>69372.483436828741</v>
      </c>
      <c r="R95" s="152">
        <f t="shared" si="4"/>
        <v>69147.467956112494</v>
      </c>
      <c r="S95" s="152">
        <f t="shared" si="4"/>
        <v>68081.932527155601</v>
      </c>
      <c r="T95" s="152">
        <f t="shared" si="4"/>
        <v>66978.840068305333</v>
      </c>
      <c r="U95" s="152">
        <f t="shared" si="4"/>
        <v>65673.777292382278</v>
      </c>
      <c r="V95" s="152">
        <f t="shared" si="4"/>
        <v>64371.611673040898</v>
      </c>
      <c r="W95" s="152">
        <f t="shared" si="4"/>
        <v>63079.500888117494</v>
      </c>
      <c r="X95" s="152">
        <f t="shared" si="4"/>
        <v>62106.102427120975</v>
      </c>
      <c r="Y95" s="152">
        <f t="shared" si="4"/>
        <v>60415.723776160507</v>
      </c>
      <c r="Z95" s="152">
        <f t="shared" si="4"/>
        <v>59204.299862421612</v>
      </c>
      <c r="AA95" s="152">
        <f t="shared" si="4"/>
        <v>58061.811690068986</v>
      </c>
      <c r="AB95" s="152">
        <f t="shared" si="4"/>
        <v>56985.071429379779</v>
      </c>
      <c r="AC95" s="152">
        <f t="shared" si="4"/>
        <v>55971.018723416535</v>
      </c>
      <c r="AD95" s="152">
        <f t="shared" si="4"/>
        <v>54960.182821423114</v>
      </c>
      <c r="AE95" s="152">
        <f t="shared" si="4"/>
        <v>54009.086239432698</v>
      </c>
      <c r="AF95" s="152">
        <f t="shared" si="4"/>
        <v>53114.40805911702</v>
      </c>
      <c r="AG95" s="152">
        <f t="shared" si="4"/>
        <v>52273.010166539825</v>
      </c>
      <c r="AH95" s="152">
        <f t="shared" si="4"/>
        <v>51481.926878441518</v>
      </c>
      <c r="AI95" s="152">
        <f t="shared" si="4"/>
        <v>50896.94693680459</v>
      </c>
      <c r="AJ95" s="152">
        <f t="shared" si="4"/>
        <v>50356.744879987164</v>
      </c>
      <c r="AK95" s="152">
        <f t="shared" si="4"/>
        <v>49858.952936607537</v>
      </c>
      <c r="AL95" s="152">
        <f t="shared" si="4"/>
        <v>49401.318297180471</v>
      </c>
      <c r="AM95" s="152">
        <f t="shared" si="4"/>
        <v>48981.697797592504</v>
      </c>
      <c r="AN95" s="52" t="s">
        <v>664</v>
      </c>
      <c r="AO95" s="52">
        <v>2022</v>
      </c>
      <c r="AP95" s="46" t="s">
        <v>339</v>
      </c>
      <c r="AQ95" s="46" t="s">
        <v>338</v>
      </c>
      <c r="AR95" s="46" t="s">
        <v>338</v>
      </c>
      <c r="AS95" s="46" t="s">
        <v>338</v>
      </c>
      <c r="AT95" s="46" t="s">
        <v>338</v>
      </c>
      <c r="AU95" s="46" t="s">
        <v>338</v>
      </c>
      <c r="AV95" s="46" t="s">
        <v>339</v>
      </c>
      <c r="AW95" s="46" t="s">
        <v>339</v>
      </c>
      <c r="AX95" s="46" t="s">
        <v>339</v>
      </c>
      <c r="AY95" s="46" t="s">
        <v>339</v>
      </c>
      <c r="AZ95" s="46" t="s">
        <v>339</v>
      </c>
      <c r="BA95" s="47"/>
      <c r="BB95" s="135" t="s">
        <v>480</v>
      </c>
      <c r="BC95" s="137"/>
      <c r="BD95" s="17"/>
      <c r="BE95" s="17"/>
      <c r="BF95" s="17"/>
      <c r="BG95" s="62"/>
      <c r="BH95" s="62"/>
      <c r="BI95" s="62"/>
      <c r="BJ95" s="17"/>
      <c r="BK95" s="17"/>
    </row>
    <row r="96" spans="1:63" ht="24" x14ac:dyDescent="0.35">
      <c r="A96" s="17"/>
      <c r="B96" s="114" t="s">
        <v>130</v>
      </c>
      <c r="C96" s="56"/>
      <c r="D96" s="51" t="s">
        <v>660</v>
      </c>
      <c r="E96" s="123" t="s">
        <v>338</v>
      </c>
      <c r="F96" s="131"/>
      <c r="G96" s="152">
        <v>2020</v>
      </c>
      <c r="H96" s="152">
        <f>H105+H113+H121</f>
        <v>343.75121898461771</v>
      </c>
      <c r="I96" s="152">
        <f t="shared" ref="I96:I107" si="5">H96</f>
        <v>343.75121898461771</v>
      </c>
      <c r="J96" s="152">
        <f t="shared" ref="J96:AM96" si="6">J105+J113+J121</f>
        <v>274.63968</v>
      </c>
      <c r="K96" s="152">
        <f t="shared" si="6"/>
        <v>205.97976</v>
      </c>
      <c r="L96" s="152">
        <f t="shared" si="6"/>
        <v>137.31984</v>
      </c>
      <c r="M96" s="152">
        <f t="shared" si="6"/>
        <v>68.65992</v>
      </c>
      <c r="N96" s="152">
        <f t="shared" si="6"/>
        <v>0</v>
      </c>
      <c r="O96" s="152">
        <f t="shared" si="6"/>
        <v>0</v>
      </c>
      <c r="P96" s="152">
        <f t="shared" si="6"/>
        <v>0</v>
      </c>
      <c r="Q96" s="152">
        <f t="shared" si="6"/>
        <v>0</v>
      </c>
      <c r="R96" s="152">
        <f t="shared" si="6"/>
        <v>0</v>
      </c>
      <c r="S96" s="152">
        <f t="shared" si="6"/>
        <v>0</v>
      </c>
      <c r="T96" s="152">
        <f t="shared" si="6"/>
        <v>0</v>
      </c>
      <c r="U96" s="152">
        <f t="shared" si="6"/>
        <v>0</v>
      </c>
      <c r="V96" s="152">
        <f t="shared" si="6"/>
        <v>0</v>
      </c>
      <c r="W96" s="152">
        <f t="shared" si="6"/>
        <v>0</v>
      </c>
      <c r="X96" s="152">
        <f t="shared" si="6"/>
        <v>0</v>
      </c>
      <c r="Y96" s="152">
        <f t="shared" si="6"/>
        <v>0</v>
      </c>
      <c r="Z96" s="152">
        <f t="shared" si="6"/>
        <v>0</v>
      </c>
      <c r="AA96" s="152">
        <f t="shared" si="6"/>
        <v>0</v>
      </c>
      <c r="AB96" s="152">
        <f t="shared" si="6"/>
        <v>0</v>
      </c>
      <c r="AC96" s="152">
        <f t="shared" si="6"/>
        <v>0</v>
      </c>
      <c r="AD96" s="152">
        <f t="shared" si="6"/>
        <v>0</v>
      </c>
      <c r="AE96" s="152">
        <f t="shared" si="6"/>
        <v>0</v>
      </c>
      <c r="AF96" s="152">
        <f t="shared" si="6"/>
        <v>0</v>
      </c>
      <c r="AG96" s="152">
        <f t="shared" si="6"/>
        <v>0</v>
      </c>
      <c r="AH96" s="152">
        <f t="shared" si="6"/>
        <v>0</v>
      </c>
      <c r="AI96" s="152">
        <f t="shared" si="6"/>
        <v>0</v>
      </c>
      <c r="AJ96" s="152">
        <f t="shared" si="6"/>
        <v>0</v>
      </c>
      <c r="AK96" s="152">
        <f t="shared" si="6"/>
        <v>0</v>
      </c>
      <c r="AL96" s="152">
        <f t="shared" si="6"/>
        <v>0</v>
      </c>
      <c r="AM96" s="152">
        <f t="shared" si="6"/>
        <v>0</v>
      </c>
      <c r="AN96" s="52" t="s">
        <v>664</v>
      </c>
      <c r="AO96" s="52">
        <v>2022</v>
      </c>
      <c r="AP96" s="46" t="s">
        <v>339</v>
      </c>
      <c r="AQ96" s="46" t="s">
        <v>338</v>
      </c>
      <c r="AR96" s="46" t="s">
        <v>339</v>
      </c>
      <c r="AS96" s="46" t="s">
        <v>338</v>
      </c>
      <c r="AT96" s="46" t="s">
        <v>338</v>
      </c>
      <c r="AU96" s="46" t="s">
        <v>339</v>
      </c>
      <c r="AV96" s="46" t="s">
        <v>339</v>
      </c>
      <c r="AW96" s="46" t="s">
        <v>339</v>
      </c>
      <c r="AX96" s="46" t="s">
        <v>339</v>
      </c>
      <c r="AY96" s="46" t="s">
        <v>339</v>
      </c>
      <c r="AZ96" s="46" t="s">
        <v>339</v>
      </c>
      <c r="BA96" s="47" t="s">
        <v>670</v>
      </c>
      <c r="BB96" s="135" t="s">
        <v>481</v>
      </c>
      <c r="BC96" s="137"/>
      <c r="BD96" s="17"/>
      <c r="BE96" s="17"/>
      <c r="BF96" s="17"/>
      <c r="BG96" s="57"/>
      <c r="BH96" s="57"/>
      <c r="BI96" s="57"/>
      <c r="BJ96" s="57"/>
      <c r="BK96" s="57"/>
    </row>
    <row r="97" spans="1:63" ht="24" x14ac:dyDescent="0.35">
      <c r="A97" s="17"/>
      <c r="B97" s="114" t="s">
        <v>131</v>
      </c>
      <c r="C97" s="56"/>
      <c r="D97" s="51" t="s">
        <v>660</v>
      </c>
      <c r="E97" s="123" t="s">
        <v>338</v>
      </c>
      <c r="F97" s="131"/>
      <c r="G97" s="152">
        <v>2020</v>
      </c>
      <c r="H97" s="152">
        <f>H106+H114+H122+H131</f>
        <v>34372.653618978817</v>
      </c>
      <c r="I97" s="152">
        <f t="shared" si="5"/>
        <v>34372.653618978817</v>
      </c>
      <c r="J97" s="152">
        <f t="shared" ref="J97:AM97" si="7">J106+J114+J122+J131</f>
        <v>34715.082032376638</v>
      </c>
      <c r="K97" s="152">
        <f t="shared" si="7"/>
        <v>33449.615553080257</v>
      </c>
      <c r="L97" s="152">
        <f t="shared" si="7"/>
        <v>33850.950064233897</v>
      </c>
      <c r="M97" s="152">
        <f t="shared" si="7"/>
        <v>34289.175246106293</v>
      </c>
      <c r="N97" s="152">
        <f t="shared" si="7"/>
        <v>34285.048875363631</v>
      </c>
      <c r="O97" s="152">
        <f t="shared" si="7"/>
        <v>33931.379816296161</v>
      </c>
      <c r="P97" s="152">
        <f t="shared" si="7"/>
        <v>33423.614756772491</v>
      </c>
      <c r="Q97" s="152">
        <f t="shared" si="7"/>
        <v>32982.352660164615</v>
      </c>
      <c r="R97" s="152">
        <f t="shared" si="7"/>
        <v>32498.159577247756</v>
      </c>
      <c r="S97" s="152">
        <f t="shared" si="7"/>
        <v>31173.446546090239</v>
      </c>
      <c r="T97" s="152">
        <f t="shared" si="7"/>
        <v>29941.712322818443</v>
      </c>
      <c r="U97" s="152">
        <f t="shared" si="7"/>
        <v>28508.007782473862</v>
      </c>
      <c r="V97" s="152">
        <f t="shared" si="7"/>
        <v>27077.200398710935</v>
      </c>
      <c r="W97" s="152">
        <f t="shared" si="7"/>
        <v>25656.447849366006</v>
      </c>
      <c r="X97" s="152">
        <f t="shared" si="7"/>
        <v>24554.407623947947</v>
      </c>
      <c r="Y97" s="152">
        <f t="shared" si="7"/>
        <v>22699.634672432534</v>
      </c>
      <c r="Z97" s="152">
        <f t="shared" si="7"/>
        <v>21323.816458138688</v>
      </c>
      <c r="AA97" s="152">
        <f t="shared" si="7"/>
        <v>20016.93398523111</v>
      </c>
      <c r="AB97" s="152">
        <f t="shared" si="7"/>
        <v>18775.799423986955</v>
      </c>
      <c r="AC97" s="152">
        <f t="shared" si="7"/>
        <v>17597.352417468763</v>
      </c>
      <c r="AD97" s="152">
        <f t="shared" si="7"/>
        <v>16495.197444341633</v>
      </c>
      <c r="AE97" s="152">
        <f t="shared" si="7"/>
        <v>15452.781791217501</v>
      </c>
      <c r="AF97" s="152">
        <f t="shared" si="7"/>
        <v>14466.784539768116</v>
      </c>
      <c r="AG97" s="152">
        <f t="shared" si="7"/>
        <v>13534.067576057208</v>
      </c>
      <c r="AH97" s="152">
        <f t="shared" si="7"/>
        <v>12651.665216825199</v>
      </c>
      <c r="AI97" s="152">
        <f t="shared" si="7"/>
        <v>11970.999763807586</v>
      </c>
      <c r="AJ97" s="152">
        <f t="shared" si="7"/>
        <v>11335.11219560949</v>
      </c>
      <c r="AK97" s="152">
        <f t="shared" si="7"/>
        <v>10741.634740849189</v>
      </c>
      <c r="AL97" s="152">
        <f t="shared" si="7"/>
        <v>10188.314590041457</v>
      </c>
      <c r="AM97" s="152">
        <f t="shared" si="7"/>
        <v>9673.0085790728099</v>
      </c>
      <c r="AN97" s="52" t="s">
        <v>664</v>
      </c>
      <c r="AO97" s="52">
        <v>2022</v>
      </c>
      <c r="AP97" s="46" t="s">
        <v>339</v>
      </c>
      <c r="AQ97" s="46" t="s">
        <v>338</v>
      </c>
      <c r="AR97" s="46" t="s">
        <v>338</v>
      </c>
      <c r="AS97" s="46" t="s">
        <v>338</v>
      </c>
      <c r="AT97" s="46" t="s">
        <v>338</v>
      </c>
      <c r="AU97" s="46" t="s">
        <v>339</v>
      </c>
      <c r="AV97" s="46" t="s">
        <v>339</v>
      </c>
      <c r="AW97" s="46" t="s">
        <v>339</v>
      </c>
      <c r="AX97" s="46" t="s">
        <v>339</v>
      </c>
      <c r="AY97" s="46" t="s">
        <v>339</v>
      </c>
      <c r="AZ97" s="46" t="s">
        <v>338</v>
      </c>
      <c r="BA97" s="47" t="s">
        <v>665</v>
      </c>
      <c r="BB97" s="135" t="s">
        <v>482</v>
      </c>
      <c r="BC97" s="137"/>
      <c r="BD97" s="17"/>
      <c r="BE97" s="17"/>
      <c r="BF97" s="17"/>
      <c r="BG97" s="62"/>
      <c r="BH97" s="62"/>
      <c r="BI97" s="62"/>
      <c r="BJ97" s="17"/>
      <c r="BK97" s="17"/>
    </row>
    <row r="98" spans="1:63" ht="24" x14ac:dyDescent="0.35">
      <c r="A98" s="17"/>
      <c r="B98" s="114" t="s">
        <v>158</v>
      </c>
      <c r="C98" s="56"/>
      <c r="D98" s="51" t="s">
        <v>660</v>
      </c>
      <c r="E98" s="123" t="s">
        <v>338</v>
      </c>
      <c r="F98" s="131"/>
      <c r="G98" s="152">
        <v>2020</v>
      </c>
      <c r="H98" s="152">
        <f>H107+H115+H123+H132</f>
        <v>9825.806630502535</v>
      </c>
      <c r="I98" s="152">
        <f t="shared" si="5"/>
        <v>9825.806630502535</v>
      </c>
      <c r="J98" s="152">
        <f t="shared" ref="J98:AM98" si="8">J107+J115+J123+J132</f>
        <v>9764.642863823985</v>
      </c>
      <c r="K98" s="152">
        <f t="shared" si="8"/>
        <v>9756.5656251951314</v>
      </c>
      <c r="L98" s="152">
        <f t="shared" si="8"/>
        <v>9748.4883865662741</v>
      </c>
      <c r="M98" s="152">
        <f t="shared" si="8"/>
        <v>9740.4111479374205</v>
      </c>
      <c r="N98" s="152">
        <f t="shared" si="8"/>
        <v>9732.3339093085669</v>
      </c>
      <c r="O98" s="152">
        <f t="shared" si="8"/>
        <v>9699.6476029946298</v>
      </c>
      <c r="P98" s="152">
        <f t="shared" si="8"/>
        <v>9666.9612966806926</v>
      </c>
      <c r="Q98" s="152">
        <f t="shared" si="8"/>
        <v>9634.2749903667536</v>
      </c>
      <c r="R98" s="152">
        <f t="shared" si="8"/>
        <v>9601.5886840528146</v>
      </c>
      <c r="S98" s="152">
        <f t="shared" si="8"/>
        <v>9568.9023777388757</v>
      </c>
      <c r="T98" s="152">
        <f t="shared" si="8"/>
        <v>9586.2558954904143</v>
      </c>
      <c r="U98" s="152">
        <f t="shared" si="8"/>
        <v>9603.609413241953</v>
      </c>
      <c r="V98" s="152">
        <f t="shared" si="8"/>
        <v>9620.9629309934899</v>
      </c>
      <c r="W98" s="152">
        <f t="shared" si="8"/>
        <v>9638.3164487450285</v>
      </c>
      <c r="X98" s="152">
        <f t="shared" si="8"/>
        <v>9655.6699664965636</v>
      </c>
      <c r="Y98" s="152">
        <f t="shared" si="8"/>
        <v>9669.7071856921357</v>
      </c>
      <c r="Z98" s="152">
        <f t="shared" si="8"/>
        <v>9683.744404887706</v>
      </c>
      <c r="AA98" s="152">
        <f t="shared" si="8"/>
        <v>9697.7816240832763</v>
      </c>
      <c r="AB98" s="152">
        <f t="shared" si="8"/>
        <v>9711.8188432788484</v>
      </c>
      <c r="AC98" s="152">
        <f t="shared" si="8"/>
        <v>9725.8560624744168</v>
      </c>
      <c r="AD98" s="152">
        <f t="shared" si="8"/>
        <v>9740.8385657273502</v>
      </c>
      <c r="AE98" s="152">
        <f t="shared" si="8"/>
        <v>9755.8210689802836</v>
      </c>
      <c r="AF98" s="152">
        <f t="shared" si="8"/>
        <v>9770.8035722332152</v>
      </c>
      <c r="AG98" s="152">
        <f t="shared" si="8"/>
        <v>9785.7860754861485</v>
      </c>
      <c r="AH98" s="152">
        <f t="shared" si="8"/>
        <v>9800.7685787390801</v>
      </c>
      <c r="AI98" s="152">
        <f t="shared" si="8"/>
        <v>9814.3844132676022</v>
      </c>
      <c r="AJ98" s="152">
        <f t="shared" si="8"/>
        <v>9828.0002477961225</v>
      </c>
      <c r="AK98" s="152">
        <f t="shared" si="8"/>
        <v>9841.6160823246428</v>
      </c>
      <c r="AL98" s="152">
        <f t="shared" si="8"/>
        <v>9855.2319168531649</v>
      </c>
      <c r="AM98" s="152">
        <f t="shared" si="8"/>
        <v>9868.8477513816833</v>
      </c>
      <c r="AN98" s="52" t="s">
        <v>664</v>
      </c>
      <c r="AO98" s="52">
        <v>2022</v>
      </c>
      <c r="AP98" s="46" t="s">
        <v>339</v>
      </c>
      <c r="AQ98" s="46" t="s">
        <v>338</v>
      </c>
      <c r="AR98" s="46" t="s">
        <v>338</v>
      </c>
      <c r="AS98" s="46" t="s">
        <v>338</v>
      </c>
      <c r="AT98" s="46" t="s">
        <v>338</v>
      </c>
      <c r="AU98" s="46" t="s">
        <v>339</v>
      </c>
      <c r="AV98" s="46" t="s">
        <v>339</v>
      </c>
      <c r="AW98" s="46" t="s">
        <v>339</v>
      </c>
      <c r="AX98" s="46" t="s">
        <v>339</v>
      </c>
      <c r="AY98" s="46" t="s">
        <v>339</v>
      </c>
      <c r="AZ98" s="46" t="s">
        <v>339</v>
      </c>
      <c r="BA98" s="47" t="s">
        <v>663</v>
      </c>
      <c r="BB98" s="135" t="s">
        <v>483</v>
      </c>
      <c r="BC98" s="137"/>
      <c r="BD98" s="17"/>
      <c r="BE98" s="17"/>
      <c r="BF98" s="17"/>
      <c r="BG98" s="57"/>
      <c r="BH98" s="57"/>
      <c r="BI98" s="57"/>
      <c r="BJ98" s="57"/>
      <c r="BK98" s="57"/>
    </row>
    <row r="99" spans="1:63" ht="24" x14ac:dyDescent="0.35">
      <c r="A99" s="17"/>
      <c r="B99" s="114" t="s">
        <v>141</v>
      </c>
      <c r="C99" s="56"/>
      <c r="D99" s="51" t="s">
        <v>660</v>
      </c>
      <c r="E99" s="123" t="s">
        <v>338</v>
      </c>
      <c r="F99" s="131"/>
      <c r="G99" s="152">
        <v>2020</v>
      </c>
      <c r="H99" s="152">
        <f>H133</f>
        <v>95</v>
      </c>
      <c r="I99" s="152">
        <f t="shared" si="5"/>
        <v>95</v>
      </c>
      <c r="J99" s="152">
        <f t="shared" ref="J99:AM99" si="9">J133</f>
        <v>95</v>
      </c>
      <c r="K99" s="152">
        <f t="shared" si="9"/>
        <v>268.97768244838909</v>
      </c>
      <c r="L99" s="152">
        <f t="shared" si="9"/>
        <v>348.46654611082238</v>
      </c>
      <c r="M99" s="152">
        <f t="shared" si="9"/>
        <v>413.99269586869184</v>
      </c>
      <c r="N99" s="152">
        <f t="shared" si="9"/>
        <v>577.99212988360716</v>
      </c>
      <c r="O99" s="152">
        <f t="shared" si="9"/>
        <v>599.87032469707128</v>
      </c>
      <c r="P99" s="152">
        <f t="shared" si="9"/>
        <v>621.53090163644367</v>
      </c>
      <c r="Q99" s="152">
        <f t="shared" si="9"/>
        <v>642.67379217977418</v>
      </c>
      <c r="R99" s="152">
        <f t="shared" si="9"/>
        <v>662.99282031540736</v>
      </c>
      <c r="S99" s="152">
        <f t="shared" si="9"/>
        <v>680.87533826182118</v>
      </c>
      <c r="T99" s="152">
        <f t="shared" si="9"/>
        <v>977.74558859751926</v>
      </c>
      <c r="U99" s="152">
        <f t="shared" si="9"/>
        <v>1333.9690306021839</v>
      </c>
      <c r="V99" s="152">
        <f t="shared" si="9"/>
        <v>1672.2425414368283</v>
      </c>
      <c r="W99" s="152">
        <f t="shared" si="9"/>
        <v>1990.1000880083188</v>
      </c>
      <c r="X99" s="152">
        <f t="shared" si="9"/>
        <v>2199.1348154308362</v>
      </c>
      <c r="Y99" s="152">
        <f t="shared" si="9"/>
        <v>2871.0839511817735</v>
      </c>
      <c r="Z99" s="152">
        <f t="shared" si="9"/>
        <v>3403.8510132891847</v>
      </c>
      <c r="AA99" s="152">
        <f t="shared" si="9"/>
        <v>3924.5892673782719</v>
      </c>
      <c r="AB99" s="152">
        <f t="shared" si="9"/>
        <v>4434.264183920227</v>
      </c>
      <c r="AC99" s="152">
        <f t="shared" si="9"/>
        <v>4933.8044810591964</v>
      </c>
      <c r="AD99" s="152">
        <f t="shared" si="9"/>
        <v>5408.7038263603272</v>
      </c>
      <c r="AE99" s="152">
        <f t="shared" si="9"/>
        <v>5871.8861370323821</v>
      </c>
      <c r="AF99" s="152">
        <f t="shared" si="9"/>
        <v>6324.2199713411437</v>
      </c>
      <c r="AG99" s="152">
        <f t="shared" si="9"/>
        <v>6766.5230617992702</v>
      </c>
      <c r="AH99" s="152">
        <f t="shared" si="9"/>
        <v>7199.5653474239598</v>
      </c>
      <c r="AI99" s="152">
        <f t="shared" si="9"/>
        <v>7587.1593538845163</v>
      </c>
      <c r="AJ99" s="152">
        <f t="shared" si="9"/>
        <v>7967.9371403471223</v>
      </c>
      <c r="AK99" s="152">
        <f t="shared" si="9"/>
        <v>8342.5384218225972</v>
      </c>
      <c r="AL99" s="152">
        <f t="shared" si="9"/>
        <v>8711.5701995975996</v>
      </c>
      <c r="AM99" s="152">
        <f t="shared" si="9"/>
        <v>9075.6083517750922</v>
      </c>
      <c r="AN99" s="52" t="s">
        <v>664</v>
      </c>
      <c r="AO99" s="52">
        <v>2022</v>
      </c>
      <c r="AP99" s="46" t="s">
        <v>558</v>
      </c>
      <c r="AQ99" s="46" t="s">
        <v>558</v>
      </c>
      <c r="AR99" s="46" t="s">
        <v>338</v>
      </c>
      <c r="AS99" s="46" t="s">
        <v>558</v>
      </c>
      <c r="AT99" s="46" t="s">
        <v>558</v>
      </c>
      <c r="AU99" s="46" t="s">
        <v>558</v>
      </c>
      <c r="AV99" s="46" t="s">
        <v>339</v>
      </c>
      <c r="AW99" s="46" t="s">
        <v>339</v>
      </c>
      <c r="AX99" s="46" t="s">
        <v>339</v>
      </c>
      <c r="AY99" s="46" t="s">
        <v>339</v>
      </c>
      <c r="AZ99" s="46" t="s">
        <v>339</v>
      </c>
      <c r="BA99" s="47"/>
      <c r="BB99" s="135" t="s">
        <v>484</v>
      </c>
      <c r="BC99" s="137"/>
      <c r="BD99" s="17"/>
      <c r="BE99" s="17"/>
      <c r="BF99" s="17"/>
      <c r="BG99" s="62"/>
      <c r="BH99" s="62"/>
      <c r="BI99" s="62"/>
      <c r="BJ99" s="17"/>
      <c r="BK99" s="17"/>
    </row>
    <row r="100" spans="1:63" ht="24" x14ac:dyDescent="0.35">
      <c r="A100" s="17"/>
      <c r="B100" s="114" t="s">
        <v>142</v>
      </c>
      <c r="C100" s="56"/>
      <c r="D100" s="51" t="s">
        <v>660</v>
      </c>
      <c r="E100" s="123" t="s">
        <v>339</v>
      </c>
      <c r="F100" s="131"/>
      <c r="G100" s="152">
        <v>2020</v>
      </c>
      <c r="H100" s="152" t="s">
        <v>655</v>
      </c>
      <c r="I100" s="152" t="s">
        <v>655</v>
      </c>
      <c r="J100" s="152" t="s">
        <v>655</v>
      </c>
      <c r="K100" s="152" t="s">
        <v>655</v>
      </c>
      <c r="L100" s="152" t="s">
        <v>655</v>
      </c>
      <c r="M100" s="152" t="s">
        <v>655</v>
      </c>
      <c r="N100" s="152" t="s">
        <v>655</v>
      </c>
      <c r="O100" s="152" t="s">
        <v>655</v>
      </c>
      <c r="P100" s="152" t="s">
        <v>655</v>
      </c>
      <c r="Q100" s="152" t="s">
        <v>655</v>
      </c>
      <c r="R100" s="152" t="s">
        <v>655</v>
      </c>
      <c r="S100" s="152" t="s">
        <v>655</v>
      </c>
      <c r="T100" s="152" t="s">
        <v>655</v>
      </c>
      <c r="U100" s="152" t="s">
        <v>655</v>
      </c>
      <c r="V100" s="152" t="s">
        <v>655</v>
      </c>
      <c r="W100" s="152" t="s">
        <v>655</v>
      </c>
      <c r="X100" s="152" t="s">
        <v>655</v>
      </c>
      <c r="Y100" s="152" t="s">
        <v>655</v>
      </c>
      <c r="Z100" s="152" t="s">
        <v>655</v>
      </c>
      <c r="AA100" s="152" t="s">
        <v>655</v>
      </c>
      <c r="AB100" s="152" t="s">
        <v>655</v>
      </c>
      <c r="AC100" s="152" t="s">
        <v>655</v>
      </c>
      <c r="AD100" s="152" t="s">
        <v>655</v>
      </c>
      <c r="AE100" s="152" t="s">
        <v>655</v>
      </c>
      <c r="AF100" s="152" t="s">
        <v>655</v>
      </c>
      <c r="AG100" s="152" t="s">
        <v>655</v>
      </c>
      <c r="AH100" s="152" t="s">
        <v>655</v>
      </c>
      <c r="AI100" s="152" t="s">
        <v>655</v>
      </c>
      <c r="AJ100" s="152" t="s">
        <v>655</v>
      </c>
      <c r="AK100" s="152" t="s">
        <v>655</v>
      </c>
      <c r="AL100" s="152" t="s">
        <v>655</v>
      </c>
      <c r="AM100" s="152" t="s">
        <v>655</v>
      </c>
      <c r="AN100" s="63" t="s">
        <v>655</v>
      </c>
      <c r="AO100" s="63" t="s">
        <v>655</v>
      </c>
      <c r="AP100" s="46" t="s">
        <v>558</v>
      </c>
      <c r="AQ100" s="46" t="s">
        <v>558</v>
      </c>
      <c r="AR100" s="46" t="s">
        <v>558</v>
      </c>
      <c r="AS100" s="46" t="s">
        <v>558</v>
      </c>
      <c r="AT100" s="46" t="s">
        <v>558</v>
      </c>
      <c r="AU100" s="46" t="s">
        <v>558</v>
      </c>
      <c r="AV100" s="46" t="s">
        <v>339</v>
      </c>
      <c r="AW100" s="46" t="s">
        <v>339</v>
      </c>
      <c r="AX100" s="46" t="s">
        <v>339</v>
      </c>
      <c r="AY100" s="46" t="s">
        <v>339</v>
      </c>
      <c r="AZ100" s="46" t="s">
        <v>339</v>
      </c>
      <c r="BA100" s="47"/>
      <c r="BB100" s="135" t="s">
        <v>485</v>
      </c>
      <c r="BC100" s="137"/>
      <c r="BD100" s="17"/>
      <c r="BE100" s="17"/>
      <c r="BF100" s="17"/>
      <c r="BG100" s="57"/>
      <c r="BH100" s="57"/>
      <c r="BI100" s="57"/>
      <c r="BJ100" s="57"/>
      <c r="BK100" s="57"/>
    </row>
    <row r="101" spans="1:63" ht="24" x14ac:dyDescent="0.35">
      <c r="A101" s="17"/>
      <c r="B101" s="114" t="s">
        <v>163</v>
      </c>
      <c r="C101" s="56"/>
      <c r="D101" s="51" t="s">
        <v>660</v>
      </c>
      <c r="E101" s="123" t="s">
        <v>338</v>
      </c>
      <c r="F101" s="131"/>
      <c r="G101" s="152">
        <v>2020</v>
      </c>
      <c r="H101" s="152">
        <f>H110+H118+H126+H135</f>
        <v>20806.377870933971</v>
      </c>
      <c r="I101" s="152">
        <f t="shared" si="5"/>
        <v>20806.377870933971</v>
      </c>
      <c r="J101" s="152">
        <f t="shared" ref="J101:AM101" si="10">J110+J118+J126+J135</f>
        <v>20841.386080118242</v>
      </c>
      <c r="K101" s="152">
        <f t="shared" si="10"/>
        <v>20617.315507913201</v>
      </c>
      <c r="L101" s="152">
        <f t="shared" si="10"/>
        <v>20393.24493570816</v>
      </c>
      <c r="M101" s="152">
        <f t="shared" si="10"/>
        <v>20169.17436350312</v>
      </c>
      <c r="N101" s="152">
        <f t="shared" si="10"/>
        <v>19945.10379129809</v>
      </c>
      <c r="O101" s="152">
        <f t="shared" si="10"/>
        <v>20197.133131391663</v>
      </c>
      <c r="P101" s="152">
        <f t="shared" si="10"/>
        <v>20449.162471485241</v>
      </c>
      <c r="Q101" s="152">
        <f t="shared" si="10"/>
        <v>20701.191811578814</v>
      </c>
      <c r="R101" s="152">
        <f t="shared" si="10"/>
        <v>20953.221151672391</v>
      </c>
      <c r="S101" s="152">
        <f t="shared" si="10"/>
        <v>21205.250491765972</v>
      </c>
      <c r="T101" s="152">
        <f t="shared" si="10"/>
        <v>21278.971658867344</v>
      </c>
      <c r="U101" s="152">
        <f t="shared" si="10"/>
        <v>21352.692825968719</v>
      </c>
      <c r="V101" s="152">
        <f t="shared" si="10"/>
        <v>21426.413993070099</v>
      </c>
      <c r="W101" s="152">
        <f t="shared" si="10"/>
        <v>21500.13516017147</v>
      </c>
      <c r="X101" s="152">
        <f t="shared" si="10"/>
        <v>21573.85632727285</v>
      </c>
      <c r="Y101" s="152">
        <f t="shared" si="10"/>
        <v>21690.049062251517</v>
      </c>
      <c r="Z101" s="152">
        <f t="shared" si="10"/>
        <v>21806.241797230188</v>
      </c>
      <c r="AA101" s="152">
        <f t="shared" si="10"/>
        <v>21922.434532208859</v>
      </c>
      <c r="AB101" s="152">
        <f t="shared" si="10"/>
        <v>22038.62726718753</v>
      </c>
      <c r="AC101" s="152">
        <f t="shared" si="10"/>
        <v>22154.820002166209</v>
      </c>
      <c r="AD101" s="152">
        <f t="shared" si="10"/>
        <v>22196.022302116784</v>
      </c>
      <c r="AE101" s="152">
        <f t="shared" si="10"/>
        <v>22237.224602067359</v>
      </c>
      <c r="AF101" s="152">
        <f t="shared" si="10"/>
        <v>22278.426902017934</v>
      </c>
      <c r="AG101" s="152">
        <f t="shared" si="10"/>
        <v>22319.62920196851</v>
      </c>
      <c r="AH101" s="152">
        <f t="shared" si="10"/>
        <v>22360.831501919089</v>
      </c>
      <c r="AI101" s="152">
        <f t="shared" si="10"/>
        <v>22409.169199853011</v>
      </c>
      <c r="AJ101" s="152">
        <f t="shared" si="10"/>
        <v>22457.50689778693</v>
      </c>
      <c r="AK101" s="152">
        <f t="shared" si="10"/>
        <v>22505.844595720853</v>
      </c>
      <c r="AL101" s="152">
        <f t="shared" si="10"/>
        <v>22554.182293654772</v>
      </c>
      <c r="AM101" s="152">
        <f t="shared" si="10"/>
        <v>22602.519991588688</v>
      </c>
      <c r="AN101" s="52" t="s">
        <v>664</v>
      </c>
      <c r="AO101" s="52">
        <v>2022</v>
      </c>
      <c r="AP101" s="46" t="s">
        <v>339</v>
      </c>
      <c r="AQ101" s="46" t="s">
        <v>338</v>
      </c>
      <c r="AR101" s="46" t="s">
        <v>338</v>
      </c>
      <c r="AS101" s="46" t="s">
        <v>338</v>
      </c>
      <c r="AT101" s="46" t="s">
        <v>338</v>
      </c>
      <c r="AU101" s="46" t="s">
        <v>339</v>
      </c>
      <c r="AV101" s="46" t="s">
        <v>339</v>
      </c>
      <c r="AW101" s="46" t="s">
        <v>339</v>
      </c>
      <c r="AX101" s="46" t="s">
        <v>339</v>
      </c>
      <c r="AY101" s="46" t="s">
        <v>339</v>
      </c>
      <c r="AZ101" s="46" t="s">
        <v>339</v>
      </c>
      <c r="BA101" s="47" t="s">
        <v>666</v>
      </c>
      <c r="BB101" s="135" t="s">
        <v>486</v>
      </c>
      <c r="BC101" s="137"/>
      <c r="BD101" s="17"/>
      <c r="BE101" s="17"/>
      <c r="BF101" s="17"/>
      <c r="BG101" s="62"/>
      <c r="BH101" s="62"/>
      <c r="BI101" s="62"/>
      <c r="BJ101" s="17"/>
      <c r="BK101" s="17"/>
    </row>
    <row r="102" spans="1:63" ht="24" x14ac:dyDescent="0.35">
      <c r="A102" s="17"/>
      <c r="B102" s="114" t="s">
        <v>164</v>
      </c>
      <c r="C102" s="56"/>
      <c r="D102" s="51" t="s">
        <v>660</v>
      </c>
      <c r="E102" s="123" t="s">
        <v>339</v>
      </c>
      <c r="F102" s="131"/>
      <c r="G102" s="152"/>
      <c r="H102" s="152"/>
      <c r="I102" s="152"/>
      <c r="J102" s="152"/>
      <c r="K102" s="152"/>
      <c r="L102" s="152"/>
      <c r="M102" s="152"/>
      <c r="N102" s="152"/>
      <c r="O102" s="152"/>
      <c r="P102" s="152"/>
      <c r="Q102" s="152"/>
      <c r="R102" s="152"/>
      <c r="S102" s="152"/>
      <c r="T102" s="152"/>
      <c r="U102" s="152"/>
      <c r="V102" s="152"/>
      <c r="W102" s="152"/>
      <c r="X102" s="152"/>
      <c r="Y102" s="152"/>
      <c r="Z102" s="152"/>
      <c r="AA102" s="152"/>
      <c r="AB102" s="152"/>
      <c r="AC102" s="152"/>
      <c r="AD102" s="152"/>
      <c r="AE102" s="152"/>
      <c r="AF102" s="152"/>
      <c r="AG102" s="152"/>
      <c r="AH102" s="152"/>
      <c r="AI102" s="152"/>
      <c r="AJ102" s="152"/>
      <c r="AK102" s="152"/>
      <c r="AL102" s="152"/>
      <c r="AM102" s="152"/>
      <c r="AN102" s="63"/>
      <c r="AO102" s="63"/>
      <c r="AP102" s="46" t="s">
        <v>558</v>
      </c>
      <c r="AQ102" s="46" t="s">
        <v>558</v>
      </c>
      <c r="AR102" s="46" t="s">
        <v>558</v>
      </c>
      <c r="AS102" s="46" t="s">
        <v>558</v>
      </c>
      <c r="AT102" s="46" t="s">
        <v>558</v>
      </c>
      <c r="AU102" s="46" t="s">
        <v>558</v>
      </c>
      <c r="AV102" s="46" t="s">
        <v>339</v>
      </c>
      <c r="AW102" s="46" t="s">
        <v>339</v>
      </c>
      <c r="AX102" s="46" t="s">
        <v>339</v>
      </c>
      <c r="AY102" s="46" t="s">
        <v>339</v>
      </c>
      <c r="AZ102" s="46" t="s">
        <v>339</v>
      </c>
      <c r="BA102" s="47"/>
      <c r="BB102" s="135" t="s">
        <v>487</v>
      </c>
      <c r="BC102" s="137"/>
      <c r="BD102" s="17"/>
      <c r="BE102" s="17"/>
      <c r="BF102" s="17"/>
      <c r="BG102" s="57"/>
      <c r="BH102" s="57"/>
      <c r="BI102" s="57"/>
      <c r="BJ102" s="57"/>
      <c r="BK102" s="57"/>
    </row>
    <row r="103" spans="1:63" ht="24" x14ac:dyDescent="0.35">
      <c r="A103" s="17"/>
      <c r="B103" s="114" t="s">
        <v>145</v>
      </c>
      <c r="C103" s="56"/>
      <c r="D103" s="51" t="s">
        <v>660</v>
      </c>
      <c r="E103" s="123" t="s">
        <v>338</v>
      </c>
      <c r="F103" s="131"/>
      <c r="G103" s="152">
        <v>2020</v>
      </c>
      <c r="H103" s="152">
        <f>H111</f>
        <v>839.72751642970854</v>
      </c>
      <c r="I103" s="152">
        <f t="shared" si="5"/>
        <v>839.72751642970854</v>
      </c>
      <c r="J103" s="152">
        <f t="shared" ref="J103:AM103" si="11">J111</f>
        <v>982.84923158206084</v>
      </c>
      <c r="K103" s="152">
        <f t="shared" si="11"/>
        <v>1125.9709467344142</v>
      </c>
      <c r="L103" s="152">
        <f t="shared" si="11"/>
        <v>1269.0926618867675</v>
      </c>
      <c r="M103" s="152">
        <f t="shared" si="11"/>
        <v>1412.2143770391208</v>
      </c>
      <c r="N103" s="152">
        <f t="shared" si="11"/>
        <v>1555.3360921914737</v>
      </c>
      <c r="O103" s="152">
        <f t="shared" si="11"/>
        <v>1555.3360921914737</v>
      </c>
      <c r="P103" s="152">
        <f t="shared" si="11"/>
        <v>1555.3360921914737</v>
      </c>
      <c r="Q103" s="152">
        <f t="shared" si="11"/>
        <v>1555.3360921914737</v>
      </c>
      <c r="R103" s="152">
        <f t="shared" si="11"/>
        <v>1555.3360921914737</v>
      </c>
      <c r="S103" s="152">
        <f t="shared" si="11"/>
        <v>1555.3360921914737</v>
      </c>
      <c r="T103" s="152">
        <f t="shared" si="11"/>
        <v>1555.3360921914737</v>
      </c>
      <c r="U103" s="152">
        <f t="shared" si="11"/>
        <v>1555.3360921914737</v>
      </c>
      <c r="V103" s="152">
        <f t="shared" si="11"/>
        <v>1555.3360921914737</v>
      </c>
      <c r="W103" s="152">
        <f t="shared" si="11"/>
        <v>1555.3360921914737</v>
      </c>
      <c r="X103" s="152">
        <f t="shared" si="11"/>
        <v>1555.3360921914737</v>
      </c>
      <c r="Y103" s="152">
        <f t="shared" si="11"/>
        <v>1555.3360921914737</v>
      </c>
      <c r="Z103" s="152">
        <f t="shared" si="11"/>
        <v>1555.3360921914737</v>
      </c>
      <c r="AA103" s="152">
        <f t="shared" si="11"/>
        <v>1555.3360921914737</v>
      </c>
      <c r="AB103" s="152">
        <f t="shared" si="11"/>
        <v>1555.3360921914737</v>
      </c>
      <c r="AC103" s="152">
        <f t="shared" si="11"/>
        <v>1555.3360921914737</v>
      </c>
      <c r="AD103" s="152">
        <f t="shared" si="11"/>
        <v>1555.3360921914737</v>
      </c>
      <c r="AE103" s="152">
        <f t="shared" si="11"/>
        <v>1555.3360921914737</v>
      </c>
      <c r="AF103" s="152">
        <f t="shared" si="11"/>
        <v>1555.3360921914737</v>
      </c>
      <c r="AG103" s="152">
        <f t="shared" si="11"/>
        <v>1555.3360921914737</v>
      </c>
      <c r="AH103" s="152">
        <f t="shared" si="11"/>
        <v>1555.3360921914737</v>
      </c>
      <c r="AI103" s="152">
        <f t="shared" si="11"/>
        <v>1555.3360921914737</v>
      </c>
      <c r="AJ103" s="152">
        <f t="shared" si="11"/>
        <v>1555.3360921914737</v>
      </c>
      <c r="AK103" s="152">
        <f t="shared" si="11"/>
        <v>1555.3360921914737</v>
      </c>
      <c r="AL103" s="152">
        <f t="shared" si="11"/>
        <v>1555.3360921914737</v>
      </c>
      <c r="AM103" s="152">
        <f t="shared" si="11"/>
        <v>1555.3360921914737</v>
      </c>
      <c r="AN103" s="52" t="s">
        <v>664</v>
      </c>
      <c r="AO103" s="52">
        <v>2022</v>
      </c>
      <c r="AP103" s="46" t="s">
        <v>339</v>
      </c>
      <c r="AQ103" s="46" t="s">
        <v>338</v>
      </c>
      <c r="AR103" s="46" t="s">
        <v>558</v>
      </c>
      <c r="AS103" s="46" t="s">
        <v>558</v>
      </c>
      <c r="AT103" s="46" t="s">
        <v>558</v>
      </c>
      <c r="AU103" s="46" t="s">
        <v>558</v>
      </c>
      <c r="AV103" s="46" t="s">
        <v>339</v>
      </c>
      <c r="AW103" s="46" t="s">
        <v>339</v>
      </c>
      <c r="AX103" s="46" t="s">
        <v>339</v>
      </c>
      <c r="AY103" s="46" t="s">
        <v>339</v>
      </c>
      <c r="AZ103" s="46" t="s">
        <v>339</v>
      </c>
      <c r="BA103" s="47" t="s">
        <v>671</v>
      </c>
      <c r="BB103" s="135" t="s">
        <v>488</v>
      </c>
      <c r="BC103" s="137"/>
      <c r="BD103" s="17"/>
      <c r="BE103" s="17"/>
      <c r="BF103" s="17"/>
      <c r="BG103" s="62"/>
      <c r="BH103" s="62"/>
      <c r="BI103" s="62"/>
      <c r="BJ103" s="17"/>
      <c r="BK103" s="17"/>
    </row>
    <row r="104" spans="1:63" ht="24" x14ac:dyDescent="0.35">
      <c r="A104" s="17"/>
      <c r="B104" s="112" t="s">
        <v>165</v>
      </c>
      <c r="C104" s="56"/>
      <c r="D104" s="51" t="s">
        <v>660</v>
      </c>
      <c r="E104" s="123" t="s">
        <v>338</v>
      </c>
      <c r="F104" s="131"/>
      <c r="G104" s="152">
        <v>2020</v>
      </c>
      <c r="H104" s="152">
        <f>H105+H106+H107+H110+H111</f>
        <v>9408.803257718946</v>
      </c>
      <c r="I104" s="152">
        <f>I105+I106+I107+I110+I111</f>
        <v>9408.803257718946</v>
      </c>
      <c r="J104" s="152">
        <f t="shared" ref="J104:AM104" si="12">J105+J106+J107+J110+J111</f>
        <v>9623.6289130429941</v>
      </c>
      <c r="K104" s="152">
        <f t="shared" si="12"/>
        <v>9838.9061873516639</v>
      </c>
      <c r="L104" s="152">
        <f t="shared" si="12"/>
        <v>10054.18346166033</v>
      </c>
      <c r="M104" s="152">
        <f t="shared" si="12"/>
        <v>10269.460735968998</v>
      </c>
      <c r="N104" s="152">
        <f t="shared" si="12"/>
        <v>10484.738010277666</v>
      </c>
      <c r="O104" s="152">
        <f t="shared" si="12"/>
        <v>10545.94751073049</v>
      </c>
      <c r="P104" s="152">
        <f t="shared" si="12"/>
        <v>10607.157011183313</v>
      </c>
      <c r="Q104" s="152">
        <f t="shared" si="12"/>
        <v>10668.366511636137</v>
      </c>
      <c r="R104" s="152">
        <f t="shared" si="12"/>
        <v>10729.576012088963</v>
      </c>
      <c r="S104" s="152">
        <f t="shared" si="12"/>
        <v>10790.785512541785</v>
      </c>
      <c r="T104" s="152">
        <f t="shared" si="12"/>
        <v>10867.560969196231</v>
      </c>
      <c r="U104" s="152">
        <f t="shared" si="12"/>
        <v>10944.336425850677</v>
      </c>
      <c r="V104" s="152">
        <f t="shared" si="12"/>
        <v>11021.111882505124</v>
      </c>
      <c r="W104" s="152">
        <f t="shared" si="12"/>
        <v>11097.887339159568</v>
      </c>
      <c r="X104" s="152">
        <f t="shared" si="12"/>
        <v>11174.662795814011</v>
      </c>
      <c r="Y104" s="152">
        <f t="shared" si="12"/>
        <v>11244.484121421398</v>
      </c>
      <c r="Z104" s="152">
        <f t="shared" si="12"/>
        <v>11314.305447028783</v>
      </c>
      <c r="AA104" s="152">
        <f t="shared" si="12"/>
        <v>11384.126772636168</v>
      </c>
      <c r="AB104" s="152">
        <f t="shared" si="12"/>
        <v>11453.948098243553</v>
      </c>
      <c r="AC104" s="152">
        <f t="shared" si="12"/>
        <v>11523.769423850939</v>
      </c>
      <c r="AD104" s="152">
        <f t="shared" si="12"/>
        <v>11595.572968218383</v>
      </c>
      <c r="AE104" s="152">
        <f t="shared" si="12"/>
        <v>11667.376512585826</v>
      </c>
      <c r="AF104" s="152">
        <f t="shared" si="12"/>
        <v>11739.18005695327</v>
      </c>
      <c r="AG104" s="152">
        <f t="shared" si="12"/>
        <v>11810.983601320715</v>
      </c>
      <c r="AH104" s="152">
        <f t="shared" si="12"/>
        <v>11882.78714568816</v>
      </c>
      <c r="AI104" s="152">
        <f t="shared" si="12"/>
        <v>11951.724846330411</v>
      </c>
      <c r="AJ104" s="152">
        <f t="shared" si="12"/>
        <v>12020.662546972662</v>
      </c>
      <c r="AK104" s="152">
        <f t="shared" si="12"/>
        <v>12089.600247614917</v>
      </c>
      <c r="AL104" s="152">
        <f t="shared" si="12"/>
        <v>12158.537948257168</v>
      </c>
      <c r="AM104" s="152">
        <f t="shared" si="12"/>
        <v>12227.475648899419</v>
      </c>
      <c r="AN104" s="52" t="s">
        <v>664</v>
      </c>
      <c r="AO104" s="52">
        <v>2022</v>
      </c>
      <c r="AP104" s="46" t="s">
        <v>339</v>
      </c>
      <c r="AQ104" s="46" t="s">
        <v>338</v>
      </c>
      <c r="AR104" s="46" t="s">
        <v>558</v>
      </c>
      <c r="AS104" s="46" t="s">
        <v>558</v>
      </c>
      <c r="AT104" s="46" t="s">
        <v>558</v>
      </c>
      <c r="AU104" s="46" t="s">
        <v>558</v>
      </c>
      <c r="AV104" s="46" t="s">
        <v>339</v>
      </c>
      <c r="AW104" s="46" t="s">
        <v>339</v>
      </c>
      <c r="AX104" s="46" t="s">
        <v>339</v>
      </c>
      <c r="AY104" s="46" t="s">
        <v>339</v>
      </c>
      <c r="AZ104" s="46" t="s">
        <v>339</v>
      </c>
      <c r="BA104" s="47"/>
      <c r="BB104" s="135" t="s">
        <v>489</v>
      </c>
      <c r="BC104" s="137"/>
      <c r="BD104" s="17"/>
      <c r="BE104" s="17"/>
      <c r="BF104" s="17"/>
      <c r="BG104" s="57"/>
      <c r="BH104" s="57"/>
      <c r="BI104" s="57"/>
      <c r="BJ104" s="57"/>
      <c r="BK104" s="57"/>
    </row>
    <row r="105" spans="1:63" ht="24" x14ac:dyDescent="0.35">
      <c r="A105" s="17"/>
      <c r="B105" s="115" t="s">
        <v>130</v>
      </c>
      <c r="C105" s="56"/>
      <c r="D105" s="51" t="s">
        <v>660</v>
      </c>
      <c r="E105" s="123" t="s">
        <v>338</v>
      </c>
      <c r="F105" s="131"/>
      <c r="G105" s="152">
        <v>2020</v>
      </c>
      <c r="H105" s="152">
        <v>260.45161898461771</v>
      </c>
      <c r="I105" s="152">
        <f t="shared" si="5"/>
        <v>260.45161898461771</v>
      </c>
      <c r="J105" s="152">
        <v>208</v>
      </c>
      <c r="K105" s="152">
        <v>156</v>
      </c>
      <c r="L105" s="152">
        <v>104</v>
      </c>
      <c r="M105" s="152">
        <v>52</v>
      </c>
      <c r="N105" s="152">
        <v>0</v>
      </c>
      <c r="O105" s="152"/>
      <c r="P105" s="152"/>
      <c r="Q105" s="152"/>
      <c r="R105" s="152"/>
      <c r="S105" s="152">
        <v>0</v>
      </c>
      <c r="T105" s="152"/>
      <c r="U105" s="152"/>
      <c r="V105" s="152"/>
      <c r="W105" s="152"/>
      <c r="X105" s="152">
        <v>0</v>
      </c>
      <c r="Y105" s="152"/>
      <c r="Z105" s="152"/>
      <c r="AA105" s="152"/>
      <c r="AB105" s="152"/>
      <c r="AC105" s="152">
        <v>0</v>
      </c>
      <c r="AD105" s="152"/>
      <c r="AE105" s="152"/>
      <c r="AF105" s="152"/>
      <c r="AG105" s="152"/>
      <c r="AH105" s="152">
        <v>0</v>
      </c>
      <c r="AI105" s="152"/>
      <c r="AJ105" s="152"/>
      <c r="AK105" s="152"/>
      <c r="AL105" s="152"/>
      <c r="AM105" s="152">
        <v>0</v>
      </c>
      <c r="AN105" s="52" t="s">
        <v>664</v>
      </c>
      <c r="AO105" s="52">
        <v>2022</v>
      </c>
      <c r="AP105" s="46" t="s">
        <v>339</v>
      </c>
      <c r="AQ105" s="46" t="s">
        <v>338</v>
      </c>
      <c r="AR105" s="46" t="s">
        <v>558</v>
      </c>
      <c r="AS105" s="46" t="s">
        <v>558</v>
      </c>
      <c r="AT105" s="46" t="s">
        <v>558</v>
      </c>
      <c r="AU105" s="46" t="s">
        <v>558</v>
      </c>
      <c r="AV105" s="46" t="s">
        <v>339</v>
      </c>
      <c r="AW105" s="46" t="s">
        <v>339</v>
      </c>
      <c r="AX105" s="46" t="s">
        <v>339</v>
      </c>
      <c r="AY105" s="46" t="s">
        <v>339</v>
      </c>
      <c r="AZ105" s="46" t="s">
        <v>339</v>
      </c>
      <c r="BA105" s="47" t="s">
        <v>670</v>
      </c>
      <c r="BB105" s="135" t="s">
        <v>490</v>
      </c>
      <c r="BC105" s="137"/>
      <c r="BD105" s="17"/>
      <c r="BE105" s="17"/>
      <c r="BF105" s="17"/>
      <c r="BG105" s="62"/>
      <c r="BH105" s="62"/>
      <c r="BI105" s="62"/>
      <c r="BJ105" s="17"/>
      <c r="BK105" s="17"/>
    </row>
    <row r="106" spans="1:63" ht="24" x14ac:dyDescent="0.35">
      <c r="A106" s="17"/>
      <c r="B106" s="115" t="s">
        <v>131</v>
      </c>
      <c r="C106" s="56"/>
      <c r="D106" s="51" t="s">
        <v>660</v>
      </c>
      <c r="E106" s="123" t="s">
        <v>338</v>
      </c>
      <c r="F106" s="131"/>
      <c r="G106" s="152">
        <v>2020</v>
      </c>
      <c r="H106" s="152">
        <v>2698.71866</v>
      </c>
      <c r="I106" s="152">
        <f t="shared" si="5"/>
        <v>2698.71866</v>
      </c>
      <c r="J106" s="152">
        <v>2740.4487206869803</v>
      </c>
      <c r="K106" s="152">
        <v>2782.1787813739606</v>
      </c>
      <c r="L106" s="152">
        <v>2823.908842060941</v>
      </c>
      <c r="M106" s="152">
        <v>2865.6389027479213</v>
      </c>
      <c r="N106" s="152">
        <v>2907.3689634349016</v>
      </c>
      <c r="O106" s="152">
        <v>2933.8115289835732</v>
      </c>
      <c r="P106" s="152">
        <v>2960.2540945322448</v>
      </c>
      <c r="Q106" s="152">
        <v>2986.6966600809164</v>
      </c>
      <c r="R106" s="152">
        <v>3013.1392256295881</v>
      </c>
      <c r="S106" s="152">
        <v>3039.5817911782597</v>
      </c>
      <c r="T106" s="152">
        <v>3064.5191760513044</v>
      </c>
      <c r="U106" s="152">
        <v>3089.4565609243491</v>
      </c>
      <c r="V106" s="152">
        <v>3114.3939457973938</v>
      </c>
      <c r="W106" s="152">
        <v>3139.3313306704385</v>
      </c>
      <c r="X106" s="152">
        <v>3164.2687155434824</v>
      </c>
      <c r="Y106" s="152">
        <v>3186.9473337489621</v>
      </c>
      <c r="Z106" s="152">
        <v>3209.6259519544419</v>
      </c>
      <c r="AA106" s="152">
        <v>3232.3045701599217</v>
      </c>
      <c r="AB106" s="152">
        <v>3254.9831883654015</v>
      </c>
      <c r="AC106" s="152">
        <v>3277.6618065708817</v>
      </c>
      <c r="AD106" s="152">
        <v>3300.9842679298399</v>
      </c>
      <c r="AE106" s="152">
        <v>3324.3067292887981</v>
      </c>
      <c r="AF106" s="152">
        <v>3347.6291906477563</v>
      </c>
      <c r="AG106" s="152">
        <v>3370.9516520067145</v>
      </c>
      <c r="AH106" s="152">
        <v>3394.2741133656737</v>
      </c>
      <c r="AI106" s="152">
        <v>3416.6657219355334</v>
      </c>
      <c r="AJ106" s="152">
        <v>3439.0573305053931</v>
      </c>
      <c r="AK106" s="152">
        <v>3461.4489390752528</v>
      </c>
      <c r="AL106" s="152">
        <v>3483.8405476451126</v>
      </c>
      <c r="AM106" s="152">
        <v>3506.2321562149723</v>
      </c>
      <c r="AN106" s="52" t="s">
        <v>664</v>
      </c>
      <c r="AO106" s="52">
        <v>2022</v>
      </c>
      <c r="AP106" s="46" t="s">
        <v>339</v>
      </c>
      <c r="AQ106" s="46" t="s">
        <v>338</v>
      </c>
      <c r="AR106" s="46" t="s">
        <v>558</v>
      </c>
      <c r="AS106" s="46" t="s">
        <v>558</v>
      </c>
      <c r="AT106" s="46" t="s">
        <v>558</v>
      </c>
      <c r="AU106" s="46" t="s">
        <v>558</v>
      </c>
      <c r="AV106" s="46" t="s">
        <v>339</v>
      </c>
      <c r="AW106" s="46" t="s">
        <v>339</v>
      </c>
      <c r="AX106" s="46" t="s">
        <v>339</v>
      </c>
      <c r="AY106" s="46" t="s">
        <v>339</v>
      </c>
      <c r="AZ106" s="46" t="s">
        <v>339</v>
      </c>
      <c r="BA106" s="47" t="s">
        <v>665</v>
      </c>
      <c r="BB106" s="135" t="s">
        <v>491</v>
      </c>
      <c r="BC106" s="137"/>
      <c r="BD106" s="17"/>
      <c r="BE106" s="17"/>
      <c r="BF106" s="17"/>
      <c r="BG106" s="57"/>
      <c r="BH106" s="57"/>
      <c r="BI106" s="57"/>
      <c r="BJ106" s="57"/>
      <c r="BK106" s="57"/>
    </row>
    <row r="107" spans="1:63" ht="24" x14ac:dyDescent="0.35">
      <c r="A107" s="17"/>
      <c r="B107" s="115" t="s">
        <v>158</v>
      </c>
      <c r="C107" s="56"/>
      <c r="D107" s="51" t="s">
        <v>660</v>
      </c>
      <c r="E107" s="123" t="s">
        <v>338</v>
      </c>
      <c r="F107" s="131"/>
      <c r="G107" s="152">
        <v>2020</v>
      </c>
      <c r="H107" s="152">
        <v>3962.2316566098093</v>
      </c>
      <c r="I107" s="152">
        <f t="shared" si="5"/>
        <v>3962.2316566098093</v>
      </c>
      <c r="J107" s="152">
        <v>4019.179312974627</v>
      </c>
      <c r="K107" s="152">
        <v>4076.1269693394447</v>
      </c>
      <c r="L107" s="152">
        <v>4133.074625704262</v>
      </c>
      <c r="M107" s="152">
        <v>4190.0222820690797</v>
      </c>
      <c r="N107" s="152">
        <v>4246.9699384338974</v>
      </c>
      <c r="O107" s="152">
        <v>4265.5926478373767</v>
      </c>
      <c r="P107" s="152">
        <v>4284.2153572408561</v>
      </c>
      <c r="Q107" s="152">
        <v>4302.8380666443354</v>
      </c>
      <c r="R107" s="152">
        <v>4321.4607760478148</v>
      </c>
      <c r="S107" s="152">
        <v>4340.0834854512941</v>
      </c>
      <c r="T107" s="152">
        <v>4376.6963036903917</v>
      </c>
      <c r="U107" s="152">
        <v>4413.3091219294893</v>
      </c>
      <c r="V107" s="152">
        <v>4449.9219401685868</v>
      </c>
      <c r="W107" s="152">
        <v>4486.5347584076844</v>
      </c>
      <c r="X107" s="152">
        <v>4523.1475766467802</v>
      </c>
      <c r="Y107" s="152">
        <v>4556.4440963299103</v>
      </c>
      <c r="Z107" s="152">
        <v>4589.7406160130404</v>
      </c>
      <c r="AA107" s="152">
        <v>4623.0371356961705</v>
      </c>
      <c r="AB107" s="152">
        <v>4656.3336553793006</v>
      </c>
      <c r="AC107" s="152">
        <v>4689.6301750624298</v>
      </c>
      <c r="AD107" s="152">
        <v>4723.8719788029221</v>
      </c>
      <c r="AE107" s="152">
        <v>4758.1137825434143</v>
      </c>
      <c r="AF107" s="152">
        <v>4792.3555862839066</v>
      </c>
      <c r="AG107" s="152">
        <v>4826.5973900243989</v>
      </c>
      <c r="AH107" s="152">
        <v>4860.8391937648912</v>
      </c>
      <c r="AI107" s="152">
        <v>4893.7143287809713</v>
      </c>
      <c r="AJ107" s="152">
        <v>4926.5894637970514</v>
      </c>
      <c r="AK107" s="152">
        <v>4959.4645988131315</v>
      </c>
      <c r="AL107" s="152">
        <v>4992.3397338292116</v>
      </c>
      <c r="AM107" s="152">
        <v>5025.2148688452899</v>
      </c>
      <c r="AN107" s="52" t="s">
        <v>664</v>
      </c>
      <c r="AO107" s="52">
        <v>2022</v>
      </c>
      <c r="AP107" s="46" t="s">
        <v>339</v>
      </c>
      <c r="AQ107" s="46" t="s">
        <v>338</v>
      </c>
      <c r="AR107" s="46" t="s">
        <v>558</v>
      </c>
      <c r="AS107" s="46" t="s">
        <v>558</v>
      </c>
      <c r="AT107" s="46" t="s">
        <v>558</v>
      </c>
      <c r="AU107" s="46" t="s">
        <v>558</v>
      </c>
      <c r="AV107" s="46" t="s">
        <v>339</v>
      </c>
      <c r="AW107" s="46" t="s">
        <v>339</v>
      </c>
      <c r="AX107" s="46" t="s">
        <v>339</v>
      </c>
      <c r="AY107" s="46" t="s">
        <v>339</v>
      </c>
      <c r="AZ107" s="46" t="s">
        <v>339</v>
      </c>
      <c r="BA107" s="47" t="s">
        <v>663</v>
      </c>
      <c r="BB107" s="135" t="s">
        <v>492</v>
      </c>
      <c r="BC107" s="137"/>
      <c r="BD107" s="17"/>
      <c r="BE107" s="17"/>
      <c r="BF107" s="17"/>
      <c r="BG107" s="62"/>
      <c r="BH107" s="62"/>
      <c r="BI107" s="62"/>
      <c r="BJ107" s="17"/>
      <c r="BK107" s="17"/>
    </row>
    <row r="108" spans="1:63" ht="24" x14ac:dyDescent="0.35">
      <c r="A108" s="17"/>
      <c r="B108" s="115" t="s">
        <v>141</v>
      </c>
      <c r="C108" s="56"/>
      <c r="D108" s="51" t="s">
        <v>660</v>
      </c>
      <c r="E108" s="123" t="s">
        <v>339</v>
      </c>
      <c r="F108" s="131"/>
      <c r="G108" s="152"/>
      <c r="H108" s="152"/>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2"/>
      <c r="AF108" s="152"/>
      <c r="AG108" s="152"/>
      <c r="AH108" s="152"/>
      <c r="AI108" s="152"/>
      <c r="AJ108" s="152"/>
      <c r="AK108" s="152"/>
      <c r="AL108" s="152"/>
      <c r="AM108" s="152"/>
      <c r="AN108" s="63"/>
      <c r="AO108" s="63"/>
      <c r="AP108" s="46" t="s">
        <v>339</v>
      </c>
      <c r="AQ108" s="46" t="s">
        <v>558</v>
      </c>
      <c r="AR108" s="46" t="s">
        <v>558</v>
      </c>
      <c r="AS108" s="46" t="s">
        <v>558</v>
      </c>
      <c r="AT108" s="46" t="s">
        <v>558</v>
      </c>
      <c r="AU108" s="46" t="s">
        <v>558</v>
      </c>
      <c r="AV108" s="46" t="s">
        <v>339</v>
      </c>
      <c r="AW108" s="46" t="s">
        <v>339</v>
      </c>
      <c r="AX108" s="46" t="s">
        <v>339</v>
      </c>
      <c r="AY108" s="46" t="s">
        <v>339</v>
      </c>
      <c r="AZ108" s="46" t="s">
        <v>339</v>
      </c>
      <c r="BA108" s="47"/>
      <c r="BB108" s="135" t="s">
        <v>493</v>
      </c>
      <c r="BC108" s="137"/>
      <c r="BD108" s="17"/>
      <c r="BE108" s="17"/>
      <c r="BF108" s="17"/>
      <c r="BG108" s="57"/>
      <c r="BH108" s="57"/>
      <c r="BI108" s="57"/>
      <c r="BJ108" s="57"/>
      <c r="BK108" s="57"/>
    </row>
    <row r="109" spans="1:63" ht="24" x14ac:dyDescent="0.35">
      <c r="A109" s="17"/>
      <c r="B109" s="115" t="s">
        <v>166</v>
      </c>
      <c r="C109" s="56"/>
      <c r="D109" s="51" t="s">
        <v>660</v>
      </c>
      <c r="E109" s="123" t="s">
        <v>339</v>
      </c>
      <c r="F109" s="131"/>
      <c r="G109" s="152"/>
      <c r="H109" s="152"/>
      <c r="I109" s="152"/>
      <c r="J109" s="152"/>
      <c r="K109" s="152"/>
      <c r="L109" s="152"/>
      <c r="M109" s="152"/>
      <c r="N109" s="152"/>
      <c r="O109" s="152"/>
      <c r="P109" s="152"/>
      <c r="Q109" s="152"/>
      <c r="R109" s="152"/>
      <c r="S109" s="152"/>
      <c r="T109" s="152"/>
      <c r="U109" s="152"/>
      <c r="V109" s="152"/>
      <c r="W109" s="152"/>
      <c r="X109" s="152"/>
      <c r="Y109" s="152"/>
      <c r="Z109" s="152"/>
      <c r="AA109" s="152"/>
      <c r="AB109" s="152"/>
      <c r="AC109" s="152"/>
      <c r="AD109" s="152"/>
      <c r="AE109" s="152"/>
      <c r="AF109" s="152"/>
      <c r="AG109" s="152"/>
      <c r="AH109" s="152"/>
      <c r="AI109" s="152"/>
      <c r="AJ109" s="152"/>
      <c r="AK109" s="152"/>
      <c r="AL109" s="152"/>
      <c r="AM109" s="152"/>
      <c r="AN109" s="63"/>
      <c r="AO109" s="63"/>
      <c r="AP109" s="46" t="s">
        <v>339</v>
      </c>
      <c r="AQ109" s="46" t="s">
        <v>558</v>
      </c>
      <c r="AR109" s="46" t="s">
        <v>558</v>
      </c>
      <c r="AS109" s="46" t="s">
        <v>558</v>
      </c>
      <c r="AT109" s="46" t="s">
        <v>558</v>
      </c>
      <c r="AU109" s="46" t="s">
        <v>558</v>
      </c>
      <c r="AV109" s="46" t="s">
        <v>339</v>
      </c>
      <c r="AW109" s="46" t="s">
        <v>339</v>
      </c>
      <c r="AX109" s="46" t="s">
        <v>339</v>
      </c>
      <c r="AY109" s="46" t="s">
        <v>339</v>
      </c>
      <c r="AZ109" s="46" t="s">
        <v>339</v>
      </c>
      <c r="BA109" s="47"/>
      <c r="BB109" s="135" t="s">
        <v>494</v>
      </c>
      <c r="BC109" s="137"/>
      <c r="BD109" s="17"/>
      <c r="BE109" s="17"/>
      <c r="BF109" s="17"/>
      <c r="BG109" s="62"/>
      <c r="BH109" s="62"/>
      <c r="BI109" s="62"/>
      <c r="BJ109" s="17"/>
      <c r="BK109" s="17"/>
    </row>
    <row r="110" spans="1:63" ht="24" x14ac:dyDescent="0.35">
      <c r="A110" s="17"/>
      <c r="B110" s="115" t="s">
        <v>163</v>
      </c>
      <c r="C110" s="56"/>
      <c r="D110" s="51" t="s">
        <v>660</v>
      </c>
      <c r="E110" s="123" t="s">
        <v>338</v>
      </c>
      <c r="F110" s="131"/>
      <c r="G110" s="152">
        <v>2020</v>
      </c>
      <c r="H110" s="152">
        <v>1647.6738056948104</v>
      </c>
      <c r="I110" s="152">
        <f t="shared" ref="I110:I111" si="13">H110</f>
        <v>1647.6738056948104</v>
      </c>
      <c r="J110" s="152">
        <v>1673.1516477993268</v>
      </c>
      <c r="K110" s="152">
        <v>1698.6294899038433</v>
      </c>
      <c r="L110" s="152">
        <v>1724.1073320083597</v>
      </c>
      <c r="M110" s="152">
        <v>1749.5851741128761</v>
      </c>
      <c r="N110" s="152">
        <v>1775.0630162173923</v>
      </c>
      <c r="O110" s="152">
        <v>1791.2072417180655</v>
      </c>
      <c r="P110" s="152">
        <v>1807.3514672187387</v>
      </c>
      <c r="Q110" s="152">
        <v>1823.4956927194119</v>
      </c>
      <c r="R110" s="152">
        <v>1839.6399182200851</v>
      </c>
      <c r="S110" s="152">
        <v>1855.7841437207578</v>
      </c>
      <c r="T110" s="152">
        <v>1871.0093972630614</v>
      </c>
      <c r="U110" s="152">
        <v>1886.2346508053649</v>
      </c>
      <c r="V110" s="152">
        <v>1901.4599043476685</v>
      </c>
      <c r="W110" s="152">
        <v>1916.6851578899721</v>
      </c>
      <c r="X110" s="152">
        <v>1931.9104114322752</v>
      </c>
      <c r="Y110" s="152">
        <v>1945.7565991510508</v>
      </c>
      <c r="Z110" s="152">
        <v>1959.6027868698263</v>
      </c>
      <c r="AA110" s="152">
        <v>1973.4489745886019</v>
      </c>
      <c r="AB110" s="152">
        <v>1987.2951623073775</v>
      </c>
      <c r="AC110" s="152">
        <v>2001.1413500261535</v>
      </c>
      <c r="AD110" s="152">
        <v>2015.380629294147</v>
      </c>
      <c r="AE110" s="152">
        <v>2029.6199085621404</v>
      </c>
      <c r="AF110" s="152">
        <v>2043.8591878301338</v>
      </c>
      <c r="AG110" s="152">
        <v>2058.0984670981275</v>
      </c>
      <c r="AH110" s="152">
        <v>2072.3377463661209</v>
      </c>
      <c r="AI110" s="152">
        <v>2086.0087034224334</v>
      </c>
      <c r="AJ110" s="152">
        <v>2099.679660478746</v>
      </c>
      <c r="AK110" s="152">
        <v>2113.3506175350585</v>
      </c>
      <c r="AL110" s="152">
        <v>2127.0215745913711</v>
      </c>
      <c r="AM110" s="152">
        <v>2140.6925316476832</v>
      </c>
      <c r="AN110" s="52" t="s">
        <v>664</v>
      </c>
      <c r="AO110" s="52">
        <v>2022</v>
      </c>
      <c r="AP110" s="46" t="s">
        <v>339</v>
      </c>
      <c r="AQ110" s="46" t="s">
        <v>338</v>
      </c>
      <c r="AR110" s="46" t="s">
        <v>558</v>
      </c>
      <c r="AS110" s="46" t="s">
        <v>558</v>
      </c>
      <c r="AT110" s="46" t="s">
        <v>558</v>
      </c>
      <c r="AU110" s="46" t="s">
        <v>558</v>
      </c>
      <c r="AV110" s="46" t="s">
        <v>339</v>
      </c>
      <c r="AW110" s="46" t="s">
        <v>339</v>
      </c>
      <c r="AX110" s="46" t="s">
        <v>339</v>
      </c>
      <c r="AY110" s="46" t="s">
        <v>339</v>
      </c>
      <c r="AZ110" s="46" t="s">
        <v>339</v>
      </c>
      <c r="BA110" s="47" t="s">
        <v>666</v>
      </c>
      <c r="BB110" s="135" t="s">
        <v>495</v>
      </c>
      <c r="BC110" s="137"/>
      <c r="BD110" s="17"/>
      <c r="BE110" s="17"/>
      <c r="BF110" s="17"/>
      <c r="BG110" s="57"/>
      <c r="BH110" s="57"/>
      <c r="BI110" s="57"/>
      <c r="BJ110" s="57"/>
      <c r="BK110" s="57"/>
    </row>
    <row r="111" spans="1:63" ht="24" x14ac:dyDescent="0.35">
      <c r="A111" s="17"/>
      <c r="B111" s="115" t="s">
        <v>145</v>
      </c>
      <c r="C111" s="56"/>
      <c r="D111" s="51" t="s">
        <v>660</v>
      </c>
      <c r="E111" s="123" t="s">
        <v>339</v>
      </c>
      <c r="F111" s="131"/>
      <c r="G111" s="152">
        <v>2020</v>
      </c>
      <c r="H111" s="152">
        <v>839.72751642970854</v>
      </c>
      <c r="I111" s="152">
        <f t="shared" si="13"/>
        <v>839.72751642970854</v>
      </c>
      <c r="J111" s="152">
        <v>982.84923158206084</v>
      </c>
      <c r="K111" s="152">
        <v>1125.9709467344142</v>
      </c>
      <c r="L111" s="152">
        <v>1269.0926618867675</v>
      </c>
      <c r="M111" s="152">
        <v>1412.2143770391208</v>
      </c>
      <c r="N111" s="152">
        <v>1555.3360921914737</v>
      </c>
      <c r="O111" s="152">
        <v>1555.3360921914737</v>
      </c>
      <c r="P111" s="152">
        <v>1555.3360921914737</v>
      </c>
      <c r="Q111" s="152">
        <v>1555.3360921914737</v>
      </c>
      <c r="R111" s="152">
        <v>1555.3360921914737</v>
      </c>
      <c r="S111" s="152">
        <v>1555.3360921914737</v>
      </c>
      <c r="T111" s="152">
        <v>1555.3360921914737</v>
      </c>
      <c r="U111" s="152">
        <v>1555.3360921914737</v>
      </c>
      <c r="V111" s="152">
        <v>1555.3360921914737</v>
      </c>
      <c r="W111" s="152">
        <v>1555.3360921914737</v>
      </c>
      <c r="X111" s="152">
        <v>1555.3360921914737</v>
      </c>
      <c r="Y111" s="152">
        <v>1555.3360921914737</v>
      </c>
      <c r="Z111" s="152">
        <v>1555.3360921914737</v>
      </c>
      <c r="AA111" s="152">
        <v>1555.3360921914737</v>
      </c>
      <c r="AB111" s="152">
        <v>1555.3360921914737</v>
      </c>
      <c r="AC111" s="152">
        <v>1555.3360921914737</v>
      </c>
      <c r="AD111" s="152">
        <v>1555.3360921914737</v>
      </c>
      <c r="AE111" s="152">
        <v>1555.3360921914737</v>
      </c>
      <c r="AF111" s="152">
        <v>1555.3360921914737</v>
      </c>
      <c r="AG111" s="152">
        <v>1555.3360921914737</v>
      </c>
      <c r="AH111" s="152">
        <v>1555.3360921914737</v>
      </c>
      <c r="AI111" s="152">
        <v>1555.3360921914737</v>
      </c>
      <c r="AJ111" s="152">
        <v>1555.3360921914737</v>
      </c>
      <c r="AK111" s="152">
        <v>1555.3360921914737</v>
      </c>
      <c r="AL111" s="152">
        <v>1555.3360921914737</v>
      </c>
      <c r="AM111" s="152">
        <v>1555.3360921914737</v>
      </c>
      <c r="AN111" s="52" t="s">
        <v>664</v>
      </c>
      <c r="AO111" s="52">
        <v>2022</v>
      </c>
      <c r="AP111" s="46" t="s">
        <v>339</v>
      </c>
      <c r="AQ111" s="46" t="s">
        <v>338</v>
      </c>
      <c r="AR111" s="46" t="s">
        <v>558</v>
      </c>
      <c r="AS111" s="46" t="s">
        <v>558</v>
      </c>
      <c r="AT111" s="46" t="s">
        <v>558</v>
      </c>
      <c r="AU111" s="46" t="s">
        <v>558</v>
      </c>
      <c r="AV111" s="46" t="s">
        <v>339</v>
      </c>
      <c r="AW111" s="46" t="s">
        <v>339</v>
      </c>
      <c r="AX111" s="46" t="s">
        <v>339</v>
      </c>
      <c r="AY111" s="46" t="s">
        <v>339</v>
      </c>
      <c r="AZ111" s="46" t="s">
        <v>339</v>
      </c>
      <c r="BA111" s="47" t="s">
        <v>672</v>
      </c>
      <c r="BB111" s="135" t="s">
        <v>496</v>
      </c>
      <c r="BC111" s="137"/>
      <c r="BD111" s="17"/>
      <c r="BE111" s="17"/>
      <c r="BF111" s="17"/>
      <c r="BG111" s="62"/>
      <c r="BH111" s="62"/>
      <c r="BI111" s="62"/>
      <c r="BJ111" s="17"/>
      <c r="BK111" s="17"/>
    </row>
    <row r="112" spans="1:63" ht="24" x14ac:dyDescent="0.35">
      <c r="A112" s="17"/>
      <c r="B112" s="112" t="s">
        <v>167</v>
      </c>
      <c r="C112" s="56"/>
      <c r="D112" s="51" t="s">
        <v>660</v>
      </c>
      <c r="E112" s="123" t="s">
        <v>338</v>
      </c>
      <c r="F112" s="131"/>
      <c r="G112" s="152">
        <v>2020</v>
      </c>
      <c r="H112" s="152">
        <f>H113+H114+H115+H118</f>
        <v>19426.155819531938</v>
      </c>
      <c r="I112" s="152">
        <f t="shared" ref="I112:AM112" si="14">I113+I114+I115+I118</f>
        <v>19426.155819531938</v>
      </c>
      <c r="J112" s="152">
        <f t="shared" si="14"/>
        <v>19408.27366775649</v>
      </c>
      <c r="K112" s="152">
        <f t="shared" si="14"/>
        <v>19390.391515981039</v>
      </c>
      <c r="L112" s="152">
        <f t="shared" si="14"/>
        <v>19372.509364205591</v>
      </c>
      <c r="M112" s="152">
        <f t="shared" si="14"/>
        <v>19354.627212430139</v>
      </c>
      <c r="N112" s="152">
        <f t="shared" si="14"/>
        <v>19336.745060654699</v>
      </c>
      <c r="O112" s="152">
        <f t="shared" si="14"/>
        <v>19321.256146035648</v>
      </c>
      <c r="P112" s="152">
        <f t="shared" si="14"/>
        <v>19305.767231416597</v>
      </c>
      <c r="Q112" s="152">
        <f t="shared" si="14"/>
        <v>19290.278316797547</v>
      </c>
      <c r="R112" s="152">
        <f t="shared" si="14"/>
        <v>19274.789402178496</v>
      </c>
      <c r="S112" s="152">
        <f t="shared" si="14"/>
        <v>19259.300487559449</v>
      </c>
      <c r="T112" s="152">
        <f t="shared" si="14"/>
        <v>19259.300487559449</v>
      </c>
      <c r="U112" s="152">
        <f t="shared" si="14"/>
        <v>19259.300487559449</v>
      </c>
      <c r="V112" s="152">
        <f t="shared" si="14"/>
        <v>19259.300487559445</v>
      </c>
      <c r="W112" s="152">
        <f t="shared" si="14"/>
        <v>19259.300487559445</v>
      </c>
      <c r="X112" s="152">
        <f t="shared" si="14"/>
        <v>19259.300487559449</v>
      </c>
      <c r="Y112" s="152">
        <f t="shared" si="14"/>
        <v>19259.300487559449</v>
      </c>
      <c r="Z112" s="152">
        <f t="shared" si="14"/>
        <v>19259.300487559445</v>
      </c>
      <c r="AA112" s="152">
        <f t="shared" si="14"/>
        <v>19259.300487559445</v>
      </c>
      <c r="AB112" s="152">
        <f t="shared" si="14"/>
        <v>19259.300487559445</v>
      </c>
      <c r="AC112" s="152">
        <f t="shared" si="14"/>
        <v>19259.300487559449</v>
      </c>
      <c r="AD112" s="152">
        <f t="shared" si="14"/>
        <v>19259.300487559449</v>
      </c>
      <c r="AE112" s="152">
        <f t="shared" si="14"/>
        <v>19259.300487559449</v>
      </c>
      <c r="AF112" s="152">
        <f t="shared" si="14"/>
        <v>19259.300487559449</v>
      </c>
      <c r="AG112" s="152">
        <f t="shared" si="14"/>
        <v>19259.300487559449</v>
      </c>
      <c r="AH112" s="152">
        <f t="shared" si="14"/>
        <v>19259.300487559449</v>
      </c>
      <c r="AI112" s="152">
        <f t="shared" si="14"/>
        <v>19259.300487559449</v>
      </c>
      <c r="AJ112" s="152">
        <f t="shared" si="14"/>
        <v>19259.300487559452</v>
      </c>
      <c r="AK112" s="152">
        <f t="shared" si="14"/>
        <v>19259.300487559452</v>
      </c>
      <c r="AL112" s="152">
        <f t="shared" si="14"/>
        <v>19259.300487559456</v>
      </c>
      <c r="AM112" s="152">
        <f t="shared" si="14"/>
        <v>19259.300487559449</v>
      </c>
      <c r="AN112" s="52" t="s">
        <v>664</v>
      </c>
      <c r="AO112" s="52">
        <v>2022</v>
      </c>
      <c r="AP112" s="46" t="s">
        <v>339</v>
      </c>
      <c r="AQ112" s="46" t="s">
        <v>558</v>
      </c>
      <c r="AR112" s="46" t="s">
        <v>558</v>
      </c>
      <c r="AS112" s="46" t="s">
        <v>558</v>
      </c>
      <c r="AT112" s="46" t="s">
        <v>338</v>
      </c>
      <c r="AU112" s="46" t="s">
        <v>558</v>
      </c>
      <c r="AV112" s="46" t="s">
        <v>339</v>
      </c>
      <c r="AW112" s="46" t="s">
        <v>339</v>
      </c>
      <c r="AX112" s="46" t="s">
        <v>339</v>
      </c>
      <c r="AY112" s="46" t="s">
        <v>339</v>
      </c>
      <c r="AZ112" s="46" t="s">
        <v>339</v>
      </c>
      <c r="BA112" s="47"/>
      <c r="BB112" s="135" t="s">
        <v>497</v>
      </c>
      <c r="BC112" s="137"/>
      <c r="BD112" s="17"/>
      <c r="BE112" s="17"/>
      <c r="BF112" s="17"/>
      <c r="BG112" s="57"/>
      <c r="BH112" s="57"/>
      <c r="BI112" s="57"/>
      <c r="BJ112" s="57"/>
      <c r="BK112" s="57"/>
    </row>
    <row r="113" spans="1:63" ht="24" x14ac:dyDescent="0.35">
      <c r="A113" s="17"/>
      <c r="B113" s="115" t="s">
        <v>130</v>
      </c>
      <c r="C113" s="56"/>
      <c r="D113" s="51" t="s">
        <v>660</v>
      </c>
      <c r="E113" s="123" t="s">
        <v>338</v>
      </c>
      <c r="F113" s="131"/>
      <c r="G113" s="152">
        <v>2020</v>
      </c>
      <c r="H113" s="152">
        <v>40.153400000000005</v>
      </c>
      <c r="I113" s="152">
        <f t="shared" ref="I113:I115" si="15">H113</f>
        <v>40.153400000000005</v>
      </c>
      <c r="J113" s="152">
        <v>32.122720000000001</v>
      </c>
      <c r="K113" s="152">
        <v>24.092040000000001</v>
      </c>
      <c r="L113" s="152">
        <v>16.061360000000001</v>
      </c>
      <c r="M113" s="152">
        <v>8.0306800000000003</v>
      </c>
      <c r="N113" s="152">
        <v>0</v>
      </c>
      <c r="O113" s="152">
        <v>0</v>
      </c>
      <c r="P113" s="152">
        <v>0</v>
      </c>
      <c r="Q113" s="152">
        <v>0</v>
      </c>
      <c r="R113" s="152">
        <v>0</v>
      </c>
      <c r="S113" s="152">
        <v>0</v>
      </c>
      <c r="T113" s="152">
        <v>0</v>
      </c>
      <c r="U113" s="152">
        <v>0</v>
      </c>
      <c r="V113" s="152">
        <v>0</v>
      </c>
      <c r="W113" s="152">
        <v>0</v>
      </c>
      <c r="X113" s="152">
        <v>0</v>
      </c>
      <c r="Y113" s="152">
        <v>0</v>
      </c>
      <c r="Z113" s="152">
        <v>0</v>
      </c>
      <c r="AA113" s="152">
        <v>0</v>
      </c>
      <c r="AB113" s="152">
        <v>0</v>
      </c>
      <c r="AC113" s="152">
        <v>0</v>
      </c>
      <c r="AD113" s="152">
        <v>0</v>
      </c>
      <c r="AE113" s="152">
        <v>0</v>
      </c>
      <c r="AF113" s="152">
        <v>0</v>
      </c>
      <c r="AG113" s="152">
        <v>0</v>
      </c>
      <c r="AH113" s="152">
        <v>0</v>
      </c>
      <c r="AI113" s="152">
        <v>0</v>
      </c>
      <c r="AJ113" s="152">
        <v>0</v>
      </c>
      <c r="AK113" s="152">
        <v>0</v>
      </c>
      <c r="AL113" s="152">
        <v>0</v>
      </c>
      <c r="AM113" s="152">
        <v>0</v>
      </c>
      <c r="AN113" s="52" t="s">
        <v>664</v>
      </c>
      <c r="AO113" s="52">
        <v>2022</v>
      </c>
      <c r="AP113" s="46" t="s">
        <v>339</v>
      </c>
      <c r="AQ113" s="46" t="s">
        <v>558</v>
      </c>
      <c r="AR113" s="46" t="s">
        <v>558</v>
      </c>
      <c r="AS113" s="46" t="s">
        <v>558</v>
      </c>
      <c r="AT113" s="46" t="s">
        <v>338</v>
      </c>
      <c r="AU113" s="46" t="s">
        <v>558</v>
      </c>
      <c r="AV113" s="46" t="s">
        <v>339</v>
      </c>
      <c r="AW113" s="46" t="s">
        <v>339</v>
      </c>
      <c r="AX113" s="46" t="s">
        <v>339</v>
      </c>
      <c r="AY113" s="46" t="s">
        <v>339</v>
      </c>
      <c r="AZ113" s="46" t="s">
        <v>339</v>
      </c>
      <c r="BA113" s="47" t="s">
        <v>670</v>
      </c>
      <c r="BB113" s="135" t="s">
        <v>498</v>
      </c>
      <c r="BC113" s="137"/>
      <c r="BD113" s="17"/>
      <c r="BE113" s="17"/>
      <c r="BF113" s="17"/>
      <c r="BG113" s="62"/>
      <c r="BH113" s="62"/>
      <c r="BI113" s="62"/>
      <c r="BJ113" s="17"/>
      <c r="BK113" s="17"/>
    </row>
    <row r="114" spans="1:63" ht="24" x14ac:dyDescent="0.35">
      <c r="A114" s="17"/>
      <c r="B114" s="115" t="s">
        <v>131</v>
      </c>
      <c r="C114" s="56"/>
      <c r="D114" s="51" t="s">
        <v>660</v>
      </c>
      <c r="E114" s="123" t="s">
        <v>338</v>
      </c>
      <c r="F114" s="131"/>
      <c r="G114" s="152">
        <v>2020</v>
      </c>
      <c r="H114" s="152">
        <v>434.38285937881852</v>
      </c>
      <c r="I114" s="152">
        <f t="shared" si="15"/>
        <v>434.38285937881852</v>
      </c>
      <c r="J114" s="152">
        <v>424.85326774567363</v>
      </c>
      <c r="K114" s="152">
        <v>415.32367611252869</v>
      </c>
      <c r="L114" s="152">
        <v>405.79408447938386</v>
      </c>
      <c r="M114" s="152">
        <v>396.26449284623891</v>
      </c>
      <c r="N114" s="152">
        <v>386.73490121309396</v>
      </c>
      <c r="O114" s="152">
        <v>386.42512292071297</v>
      </c>
      <c r="P114" s="152">
        <v>386.11534462833197</v>
      </c>
      <c r="Q114" s="152">
        <v>385.80556633595097</v>
      </c>
      <c r="R114" s="152">
        <v>385.49578804356997</v>
      </c>
      <c r="S114" s="152">
        <v>385.18600975118898</v>
      </c>
      <c r="T114" s="152">
        <v>377.4822895561652</v>
      </c>
      <c r="U114" s="152">
        <v>369.77856936114142</v>
      </c>
      <c r="V114" s="152">
        <v>362.07484916611764</v>
      </c>
      <c r="W114" s="152">
        <v>354.37112897109387</v>
      </c>
      <c r="X114" s="152">
        <v>346.66740877607009</v>
      </c>
      <c r="Y114" s="152">
        <v>338.96368858104631</v>
      </c>
      <c r="Z114" s="152">
        <v>331.25996838602254</v>
      </c>
      <c r="AA114" s="152">
        <v>323.55624819099876</v>
      </c>
      <c r="AB114" s="152">
        <v>315.85252799597498</v>
      </c>
      <c r="AC114" s="152">
        <v>308.1488078009512</v>
      </c>
      <c r="AD114" s="152">
        <v>300.44508760592743</v>
      </c>
      <c r="AE114" s="152">
        <v>292.74136741090365</v>
      </c>
      <c r="AF114" s="152">
        <v>285.03764721587987</v>
      </c>
      <c r="AG114" s="152">
        <v>277.33392702085609</v>
      </c>
      <c r="AH114" s="152">
        <v>269.63020682583226</v>
      </c>
      <c r="AI114" s="152">
        <v>254.22276643578473</v>
      </c>
      <c r="AJ114" s="152">
        <v>238.81532604573715</v>
      </c>
      <c r="AK114" s="152">
        <v>223.4078856556896</v>
      </c>
      <c r="AL114" s="152">
        <v>208.00044526564204</v>
      </c>
      <c r="AM114" s="152">
        <v>192.59300487559449</v>
      </c>
      <c r="AN114" s="52" t="s">
        <v>664</v>
      </c>
      <c r="AO114" s="52">
        <v>2022</v>
      </c>
      <c r="AP114" s="46" t="s">
        <v>339</v>
      </c>
      <c r="AQ114" s="46" t="s">
        <v>558</v>
      </c>
      <c r="AR114" s="46" t="s">
        <v>558</v>
      </c>
      <c r="AS114" s="46" t="s">
        <v>558</v>
      </c>
      <c r="AT114" s="46" t="s">
        <v>338</v>
      </c>
      <c r="AU114" s="46" t="s">
        <v>558</v>
      </c>
      <c r="AV114" s="46" t="s">
        <v>339</v>
      </c>
      <c r="AW114" s="46" t="s">
        <v>339</v>
      </c>
      <c r="AX114" s="46" t="s">
        <v>339</v>
      </c>
      <c r="AY114" s="46" t="s">
        <v>339</v>
      </c>
      <c r="AZ114" s="46" t="s">
        <v>339</v>
      </c>
      <c r="BA114" s="47" t="s">
        <v>665</v>
      </c>
      <c r="BB114" s="135" t="s">
        <v>499</v>
      </c>
      <c r="BC114" s="137"/>
      <c r="BD114" s="17"/>
      <c r="BE114" s="17"/>
      <c r="BF114" s="17"/>
      <c r="BG114" s="57"/>
      <c r="BH114" s="57"/>
      <c r="BI114" s="57"/>
      <c r="BJ114" s="57"/>
      <c r="BK114" s="57"/>
    </row>
    <row r="115" spans="1:63" ht="24" x14ac:dyDescent="0.35">
      <c r="A115" s="17"/>
      <c r="B115" s="115" t="s">
        <v>158</v>
      </c>
      <c r="C115" s="56"/>
      <c r="D115" s="51" t="s">
        <v>660</v>
      </c>
      <c r="E115" s="123" t="s">
        <v>338</v>
      </c>
      <c r="F115" s="131"/>
      <c r="G115" s="152">
        <v>2020</v>
      </c>
      <c r="H115" s="152">
        <v>2351.6195601531208</v>
      </c>
      <c r="I115" s="152">
        <f t="shared" si="15"/>
        <v>2351.6195601531208</v>
      </c>
      <c r="J115" s="152">
        <v>2326.0407845175546</v>
      </c>
      <c r="K115" s="152">
        <v>2300.4620088819884</v>
      </c>
      <c r="L115" s="152">
        <v>2274.8832332464222</v>
      </c>
      <c r="M115" s="152">
        <v>2249.3044576108559</v>
      </c>
      <c r="N115" s="152">
        <v>2223.7256819752906</v>
      </c>
      <c r="O115" s="152">
        <v>2202.6851563065402</v>
      </c>
      <c r="P115" s="152">
        <v>2181.6446306377898</v>
      </c>
      <c r="Q115" s="152">
        <v>2160.6041049690393</v>
      </c>
      <c r="R115" s="152">
        <v>2139.5635793002889</v>
      </c>
      <c r="S115" s="152">
        <v>2118.5230536315394</v>
      </c>
      <c r="T115" s="152">
        <v>2099.26375314398</v>
      </c>
      <c r="U115" s="152">
        <v>2080.0044526564207</v>
      </c>
      <c r="V115" s="152">
        <v>2060.7451521688613</v>
      </c>
      <c r="W115" s="152">
        <v>2041.4858516813019</v>
      </c>
      <c r="X115" s="152">
        <v>2022.2265511937421</v>
      </c>
      <c r="Y115" s="152">
        <v>2002.9672507061828</v>
      </c>
      <c r="Z115" s="152">
        <v>1983.7079502186234</v>
      </c>
      <c r="AA115" s="152">
        <v>1964.4486497310641</v>
      </c>
      <c r="AB115" s="152">
        <v>1945.1893492435047</v>
      </c>
      <c r="AC115" s="152">
        <v>1925.9300487559449</v>
      </c>
      <c r="AD115" s="152">
        <v>1906.6707482683855</v>
      </c>
      <c r="AE115" s="152">
        <v>1887.4114477808262</v>
      </c>
      <c r="AF115" s="152">
        <v>1868.1521472932668</v>
      </c>
      <c r="AG115" s="152">
        <v>1848.8928468057074</v>
      </c>
      <c r="AH115" s="152">
        <v>1829.6335463181476</v>
      </c>
      <c r="AI115" s="152">
        <v>1810.3742458305883</v>
      </c>
      <c r="AJ115" s="152">
        <v>1791.1149453430289</v>
      </c>
      <c r="AK115" s="152">
        <v>1771.8556448554696</v>
      </c>
      <c r="AL115" s="152">
        <v>1752.5963443679102</v>
      </c>
      <c r="AM115" s="152">
        <v>1733.3370438803504</v>
      </c>
      <c r="AN115" s="52" t="s">
        <v>664</v>
      </c>
      <c r="AO115" s="52">
        <v>2022</v>
      </c>
      <c r="AP115" s="46" t="s">
        <v>339</v>
      </c>
      <c r="AQ115" s="46" t="s">
        <v>558</v>
      </c>
      <c r="AR115" s="46" t="s">
        <v>558</v>
      </c>
      <c r="AS115" s="46" t="s">
        <v>558</v>
      </c>
      <c r="AT115" s="46" t="s">
        <v>338</v>
      </c>
      <c r="AU115" s="46" t="s">
        <v>558</v>
      </c>
      <c r="AV115" s="46" t="s">
        <v>339</v>
      </c>
      <c r="AW115" s="46" t="s">
        <v>339</v>
      </c>
      <c r="AX115" s="46" t="s">
        <v>339</v>
      </c>
      <c r="AY115" s="46" t="s">
        <v>339</v>
      </c>
      <c r="AZ115" s="46" t="s">
        <v>339</v>
      </c>
      <c r="BA115" s="47" t="s">
        <v>663</v>
      </c>
      <c r="BB115" s="135" t="s">
        <v>500</v>
      </c>
      <c r="BC115" s="137"/>
      <c r="BD115" s="17"/>
      <c r="BE115" s="17"/>
      <c r="BF115" s="17"/>
      <c r="BG115" s="62"/>
      <c r="BH115" s="62"/>
      <c r="BI115" s="62"/>
      <c r="BJ115" s="17"/>
      <c r="BK115" s="17"/>
    </row>
    <row r="116" spans="1:63" ht="24" x14ac:dyDescent="0.35">
      <c r="A116" s="17"/>
      <c r="B116" s="115" t="s">
        <v>141</v>
      </c>
      <c r="C116" s="56"/>
      <c r="D116" s="51" t="s">
        <v>660</v>
      </c>
      <c r="E116" s="123" t="s">
        <v>339</v>
      </c>
      <c r="F116" s="131"/>
      <c r="G116" s="152"/>
      <c r="H116" s="152"/>
      <c r="I116" s="152"/>
      <c r="J116" s="152"/>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63"/>
      <c r="AO116" s="63"/>
      <c r="AP116" s="46" t="s">
        <v>339</v>
      </c>
      <c r="AQ116" s="46" t="s">
        <v>558</v>
      </c>
      <c r="AR116" s="46" t="s">
        <v>558</v>
      </c>
      <c r="AS116" s="46" t="s">
        <v>558</v>
      </c>
      <c r="AT116" s="46" t="s">
        <v>558</v>
      </c>
      <c r="AU116" s="46" t="s">
        <v>558</v>
      </c>
      <c r="AV116" s="46" t="s">
        <v>339</v>
      </c>
      <c r="AW116" s="46" t="s">
        <v>339</v>
      </c>
      <c r="AX116" s="46" t="s">
        <v>339</v>
      </c>
      <c r="AY116" s="46" t="s">
        <v>339</v>
      </c>
      <c r="AZ116" s="46" t="s">
        <v>339</v>
      </c>
      <c r="BA116" s="47"/>
      <c r="BB116" s="135" t="s">
        <v>501</v>
      </c>
      <c r="BC116" s="137"/>
      <c r="BD116" s="17"/>
      <c r="BE116" s="17"/>
      <c r="BF116" s="17"/>
      <c r="BG116" s="57"/>
      <c r="BH116" s="57"/>
      <c r="BI116" s="57"/>
      <c r="BJ116" s="57"/>
      <c r="BK116" s="57"/>
    </row>
    <row r="117" spans="1:63" ht="24" x14ac:dyDescent="0.35">
      <c r="A117" s="17"/>
      <c r="B117" s="115" t="s">
        <v>166</v>
      </c>
      <c r="C117" s="56"/>
      <c r="D117" s="51" t="s">
        <v>660</v>
      </c>
      <c r="E117" s="123" t="s">
        <v>339</v>
      </c>
      <c r="F117" s="131"/>
      <c r="G117" s="152"/>
      <c r="H117" s="152"/>
      <c r="I117" s="152"/>
      <c r="J117" s="152"/>
      <c r="K117" s="152"/>
      <c r="L117" s="152"/>
      <c r="M117" s="152"/>
      <c r="N117" s="152"/>
      <c r="O117" s="152"/>
      <c r="P117" s="152"/>
      <c r="Q117" s="152"/>
      <c r="R117" s="152"/>
      <c r="S117" s="152"/>
      <c r="T117" s="152"/>
      <c r="U117" s="152"/>
      <c r="V117" s="152"/>
      <c r="W117" s="152"/>
      <c r="X117" s="152"/>
      <c r="Y117" s="152"/>
      <c r="Z117" s="152"/>
      <c r="AA117" s="152"/>
      <c r="AB117" s="152"/>
      <c r="AC117" s="152"/>
      <c r="AD117" s="152"/>
      <c r="AE117" s="152"/>
      <c r="AF117" s="152"/>
      <c r="AG117" s="152"/>
      <c r="AH117" s="152"/>
      <c r="AI117" s="152"/>
      <c r="AJ117" s="152"/>
      <c r="AK117" s="152"/>
      <c r="AL117" s="152"/>
      <c r="AM117" s="152"/>
      <c r="AN117" s="63"/>
      <c r="AO117" s="63"/>
      <c r="AP117" s="46" t="s">
        <v>339</v>
      </c>
      <c r="AQ117" s="46" t="s">
        <v>558</v>
      </c>
      <c r="AR117" s="46" t="s">
        <v>558</v>
      </c>
      <c r="AS117" s="46" t="s">
        <v>558</v>
      </c>
      <c r="AT117" s="46" t="s">
        <v>558</v>
      </c>
      <c r="AU117" s="46" t="s">
        <v>558</v>
      </c>
      <c r="AV117" s="46" t="s">
        <v>339</v>
      </c>
      <c r="AW117" s="46" t="s">
        <v>339</v>
      </c>
      <c r="AX117" s="46" t="s">
        <v>339</v>
      </c>
      <c r="AY117" s="46" t="s">
        <v>339</v>
      </c>
      <c r="AZ117" s="46" t="s">
        <v>339</v>
      </c>
      <c r="BA117" s="47"/>
      <c r="BB117" s="135" t="s">
        <v>502</v>
      </c>
      <c r="BC117" s="137"/>
      <c r="BD117" s="17"/>
      <c r="BE117" s="17"/>
      <c r="BF117" s="17"/>
      <c r="BG117" s="62"/>
      <c r="BH117" s="62"/>
      <c r="BI117" s="62"/>
      <c r="BJ117" s="17"/>
      <c r="BK117" s="17"/>
    </row>
    <row r="118" spans="1:63" ht="24" x14ac:dyDescent="0.35">
      <c r="A118" s="17"/>
      <c r="B118" s="115" t="s">
        <v>163</v>
      </c>
      <c r="C118" s="56"/>
      <c r="D118" s="51" t="s">
        <v>660</v>
      </c>
      <c r="E118" s="123" t="s">
        <v>338</v>
      </c>
      <c r="F118" s="131"/>
      <c r="G118" s="152">
        <v>2020</v>
      </c>
      <c r="H118" s="152">
        <v>16600</v>
      </c>
      <c r="I118" s="152">
        <f t="shared" ref="I118" si="16">H118</f>
        <v>16600</v>
      </c>
      <c r="J118" s="152">
        <v>16625.256895493261</v>
      </c>
      <c r="K118" s="152">
        <v>16650.513790986523</v>
      </c>
      <c r="L118" s="152">
        <v>16675.770686479784</v>
      </c>
      <c r="M118" s="152">
        <v>16701.027581973045</v>
      </c>
      <c r="N118" s="152">
        <v>16726.284477466314</v>
      </c>
      <c r="O118" s="152">
        <v>16732.145866808394</v>
      </c>
      <c r="P118" s="152">
        <v>16738.007256150475</v>
      </c>
      <c r="Q118" s="152">
        <v>16743.868645492556</v>
      </c>
      <c r="R118" s="152">
        <v>16749.730034834636</v>
      </c>
      <c r="S118" s="152">
        <v>16755.59142417672</v>
      </c>
      <c r="T118" s="152">
        <v>16782.554444859303</v>
      </c>
      <c r="U118" s="152">
        <v>16809.517465541885</v>
      </c>
      <c r="V118" s="152">
        <v>16836.480486224467</v>
      </c>
      <c r="W118" s="152">
        <v>16863.44350690705</v>
      </c>
      <c r="X118" s="152">
        <v>16890.406527589636</v>
      </c>
      <c r="Y118" s="152">
        <v>16917.369548272218</v>
      </c>
      <c r="Z118" s="152">
        <v>16944.3325689548</v>
      </c>
      <c r="AA118" s="152">
        <v>16971.295589637382</v>
      </c>
      <c r="AB118" s="152">
        <v>16998.258610319965</v>
      </c>
      <c r="AC118" s="152">
        <v>17025.221631002554</v>
      </c>
      <c r="AD118" s="152">
        <v>17052.184651685136</v>
      </c>
      <c r="AE118" s="152">
        <v>17079.147672367719</v>
      </c>
      <c r="AF118" s="152">
        <v>17106.110693050301</v>
      </c>
      <c r="AG118" s="152">
        <v>17133.073713732883</v>
      </c>
      <c r="AH118" s="152">
        <v>17160.036734415469</v>
      </c>
      <c r="AI118" s="152">
        <v>17194.703475293078</v>
      </c>
      <c r="AJ118" s="152">
        <v>17229.370216170686</v>
      </c>
      <c r="AK118" s="152">
        <v>17264.036957048294</v>
      </c>
      <c r="AL118" s="152">
        <v>17298.703697925903</v>
      </c>
      <c r="AM118" s="152">
        <v>17333.370438803504</v>
      </c>
      <c r="AN118" s="52" t="s">
        <v>664</v>
      </c>
      <c r="AO118" s="52">
        <v>2022</v>
      </c>
      <c r="AP118" s="46" t="s">
        <v>339</v>
      </c>
      <c r="AQ118" s="46" t="s">
        <v>558</v>
      </c>
      <c r="AR118" s="46" t="s">
        <v>558</v>
      </c>
      <c r="AS118" s="46" t="s">
        <v>558</v>
      </c>
      <c r="AT118" s="46" t="s">
        <v>338</v>
      </c>
      <c r="AU118" s="46" t="s">
        <v>558</v>
      </c>
      <c r="AV118" s="46" t="s">
        <v>339</v>
      </c>
      <c r="AW118" s="46" t="s">
        <v>339</v>
      </c>
      <c r="AX118" s="46" t="s">
        <v>339</v>
      </c>
      <c r="AY118" s="46" t="s">
        <v>339</v>
      </c>
      <c r="AZ118" s="46" t="s">
        <v>339</v>
      </c>
      <c r="BA118" s="47" t="s">
        <v>666</v>
      </c>
      <c r="BB118" s="135" t="s">
        <v>503</v>
      </c>
      <c r="BC118" s="137"/>
      <c r="BD118" s="17"/>
      <c r="BE118" s="17"/>
      <c r="BF118" s="17"/>
      <c r="BG118" s="57"/>
      <c r="BH118" s="57"/>
      <c r="BI118" s="57"/>
      <c r="BJ118" s="57"/>
      <c r="BK118" s="57"/>
    </row>
    <row r="119" spans="1:63" ht="24" x14ac:dyDescent="0.35">
      <c r="A119" s="17"/>
      <c r="B119" s="115" t="s">
        <v>145</v>
      </c>
      <c r="C119" s="56"/>
      <c r="D119" s="51" t="s">
        <v>660</v>
      </c>
      <c r="E119" s="123" t="s">
        <v>339</v>
      </c>
      <c r="F119" s="131"/>
      <c r="G119" s="152"/>
      <c r="H119" s="152"/>
      <c r="I119" s="152"/>
      <c r="J119" s="152"/>
      <c r="K119" s="152"/>
      <c r="L119" s="152"/>
      <c r="M119" s="152"/>
      <c r="N119" s="152"/>
      <c r="O119" s="152"/>
      <c r="P119" s="152"/>
      <c r="Q119" s="152"/>
      <c r="R119" s="152"/>
      <c r="S119" s="152"/>
      <c r="T119" s="152"/>
      <c r="U119" s="152"/>
      <c r="V119" s="152"/>
      <c r="W119" s="152"/>
      <c r="X119" s="152"/>
      <c r="Y119" s="152"/>
      <c r="Z119" s="152"/>
      <c r="AA119" s="152"/>
      <c r="AB119" s="152"/>
      <c r="AC119" s="152"/>
      <c r="AD119" s="152"/>
      <c r="AE119" s="152"/>
      <c r="AF119" s="152"/>
      <c r="AG119" s="152"/>
      <c r="AH119" s="152"/>
      <c r="AI119" s="152"/>
      <c r="AJ119" s="152"/>
      <c r="AK119" s="152"/>
      <c r="AL119" s="152"/>
      <c r="AM119" s="152"/>
      <c r="AN119" s="63"/>
      <c r="AO119" s="63"/>
      <c r="AP119" s="46" t="s">
        <v>339</v>
      </c>
      <c r="AQ119" s="46" t="s">
        <v>558</v>
      </c>
      <c r="AR119" s="46" t="s">
        <v>558</v>
      </c>
      <c r="AS119" s="46" t="s">
        <v>558</v>
      </c>
      <c r="AT119" s="46" t="s">
        <v>339</v>
      </c>
      <c r="AU119" s="46" t="s">
        <v>558</v>
      </c>
      <c r="AV119" s="46" t="s">
        <v>339</v>
      </c>
      <c r="AW119" s="46" t="s">
        <v>339</v>
      </c>
      <c r="AX119" s="46" t="s">
        <v>339</v>
      </c>
      <c r="AY119" s="46" t="s">
        <v>339</v>
      </c>
      <c r="AZ119" s="46" t="s">
        <v>339</v>
      </c>
      <c r="BA119" s="47"/>
      <c r="BB119" s="135" t="s">
        <v>504</v>
      </c>
      <c r="BC119" s="137"/>
      <c r="BD119" s="17"/>
      <c r="BE119" s="17"/>
      <c r="BF119" s="17"/>
      <c r="BG119" s="62"/>
      <c r="BH119" s="62"/>
      <c r="BI119" s="62"/>
      <c r="BJ119" s="17"/>
      <c r="BK119" s="17"/>
    </row>
    <row r="120" spans="1:63" ht="24" x14ac:dyDescent="0.35">
      <c r="A120" s="17"/>
      <c r="B120" s="112" t="s">
        <v>168</v>
      </c>
      <c r="C120" s="56"/>
      <c r="D120" s="51" t="s">
        <v>660</v>
      </c>
      <c r="E120" s="123" t="s">
        <v>338</v>
      </c>
      <c r="F120" s="131"/>
      <c r="G120" s="152">
        <v>2020</v>
      </c>
      <c r="H120" s="152">
        <f>H121+H122+H123+H126</f>
        <v>4893.0130789047516</v>
      </c>
      <c r="I120" s="152">
        <f t="shared" ref="I120:AM120" si="17">I121+I122+I123+I126</f>
        <v>4893.0130789047516</v>
      </c>
      <c r="J120" s="152">
        <f t="shared" si="17"/>
        <v>4886.7974284048578</v>
      </c>
      <c r="K120" s="152">
        <f t="shared" si="17"/>
        <v>4880.581777904963</v>
      </c>
      <c r="L120" s="152">
        <f t="shared" si="17"/>
        <v>4874.3661274050692</v>
      </c>
      <c r="M120" s="152">
        <f t="shared" si="17"/>
        <v>4868.1504769051753</v>
      </c>
      <c r="N120" s="152">
        <f t="shared" si="17"/>
        <v>4861.9348264052815</v>
      </c>
      <c r="O120" s="152">
        <f t="shared" si="17"/>
        <v>4861.5153107042388</v>
      </c>
      <c r="P120" s="152">
        <f t="shared" si="17"/>
        <v>4861.0957950031952</v>
      </c>
      <c r="Q120" s="152">
        <f t="shared" si="17"/>
        <v>4860.6762793021526</v>
      </c>
      <c r="R120" s="152">
        <f t="shared" si="17"/>
        <v>4860.2567636011099</v>
      </c>
      <c r="S120" s="152">
        <f t="shared" si="17"/>
        <v>4859.8372479000654</v>
      </c>
      <c r="T120" s="152">
        <f t="shared" si="17"/>
        <v>4859.8372479000664</v>
      </c>
      <c r="U120" s="152">
        <f t="shared" si="17"/>
        <v>4859.8372479000664</v>
      </c>
      <c r="V120" s="152">
        <f t="shared" si="17"/>
        <v>4859.8372479000664</v>
      </c>
      <c r="W120" s="152">
        <f t="shared" si="17"/>
        <v>4859.8372479000664</v>
      </c>
      <c r="X120" s="152">
        <f t="shared" si="17"/>
        <v>4859.8372479000654</v>
      </c>
      <c r="Y120" s="152">
        <f t="shared" si="17"/>
        <v>4859.8372479000664</v>
      </c>
      <c r="Z120" s="152">
        <f t="shared" si="17"/>
        <v>4859.8372479000664</v>
      </c>
      <c r="AA120" s="152">
        <f t="shared" si="17"/>
        <v>4859.8372479000664</v>
      </c>
      <c r="AB120" s="152">
        <f t="shared" si="17"/>
        <v>4859.8372479000664</v>
      </c>
      <c r="AC120" s="152">
        <f t="shared" si="17"/>
        <v>4859.8372479000664</v>
      </c>
      <c r="AD120" s="152">
        <f t="shared" si="17"/>
        <v>4859.8372479000664</v>
      </c>
      <c r="AE120" s="152">
        <f t="shared" si="17"/>
        <v>4859.8372479000664</v>
      </c>
      <c r="AF120" s="152">
        <f t="shared" si="17"/>
        <v>4859.8372479000664</v>
      </c>
      <c r="AG120" s="152">
        <f t="shared" si="17"/>
        <v>4859.8372479000664</v>
      </c>
      <c r="AH120" s="152">
        <f t="shared" si="17"/>
        <v>4859.8372479000654</v>
      </c>
      <c r="AI120" s="152">
        <f t="shared" si="17"/>
        <v>4859.8372479000654</v>
      </c>
      <c r="AJ120" s="152">
        <f t="shared" si="17"/>
        <v>4859.8372479000654</v>
      </c>
      <c r="AK120" s="152">
        <f t="shared" si="17"/>
        <v>4859.8372479000654</v>
      </c>
      <c r="AL120" s="152">
        <f t="shared" si="17"/>
        <v>4859.8372479000654</v>
      </c>
      <c r="AM120" s="152">
        <f t="shared" si="17"/>
        <v>4859.8372479000664</v>
      </c>
      <c r="AN120" s="52" t="s">
        <v>664</v>
      </c>
      <c r="AO120" s="52">
        <v>2022</v>
      </c>
      <c r="AP120" s="46" t="s">
        <v>339</v>
      </c>
      <c r="AQ120" s="46" t="s">
        <v>558</v>
      </c>
      <c r="AR120" s="46" t="s">
        <v>558</v>
      </c>
      <c r="AS120" s="46" t="s">
        <v>338</v>
      </c>
      <c r="AT120" s="46" t="s">
        <v>558</v>
      </c>
      <c r="AU120" s="46" t="s">
        <v>558</v>
      </c>
      <c r="AV120" s="46" t="s">
        <v>339</v>
      </c>
      <c r="AW120" s="46" t="s">
        <v>339</v>
      </c>
      <c r="AX120" s="46" t="s">
        <v>339</v>
      </c>
      <c r="AY120" s="46" t="s">
        <v>339</v>
      </c>
      <c r="AZ120" s="46" t="s">
        <v>339</v>
      </c>
      <c r="BA120" s="47"/>
      <c r="BB120" s="135" t="s">
        <v>505</v>
      </c>
      <c r="BC120" s="137"/>
      <c r="BD120" s="17"/>
      <c r="BE120" s="17"/>
      <c r="BF120" s="17"/>
      <c r="BG120" s="57"/>
      <c r="BH120" s="57"/>
      <c r="BI120" s="57"/>
      <c r="BJ120" s="57"/>
      <c r="BK120" s="57"/>
    </row>
    <row r="121" spans="1:63" ht="24" x14ac:dyDescent="0.35">
      <c r="A121" s="17"/>
      <c r="B121" s="115" t="s">
        <v>130</v>
      </c>
      <c r="C121" s="56"/>
      <c r="D121" s="51" t="s">
        <v>660</v>
      </c>
      <c r="E121" s="123" t="s">
        <v>338</v>
      </c>
      <c r="F121" s="131"/>
      <c r="G121" s="152">
        <v>2020</v>
      </c>
      <c r="H121" s="152">
        <v>43.1462</v>
      </c>
      <c r="I121" s="152">
        <f t="shared" ref="I121:I123" si="18">H121</f>
        <v>43.1462</v>
      </c>
      <c r="J121" s="152">
        <v>34.516959999999997</v>
      </c>
      <c r="K121" s="152">
        <v>25.887719999999998</v>
      </c>
      <c r="L121" s="152">
        <v>17.258479999999999</v>
      </c>
      <c r="M121" s="152">
        <v>8.6292399999999994</v>
      </c>
      <c r="N121" s="152">
        <v>0</v>
      </c>
      <c r="O121" s="152"/>
      <c r="P121" s="152"/>
      <c r="Q121" s="152"/>
      <c r="R121" s="152"/>
      <c r="S121" s="152">
        <v>0</v>
      </c>
      <c r="T121" s="152"/>
      <c r="U121" s="152"/>
      <c r="V121" s="152"/>
      <c r="W121" s="152"/>
      <c r="X121" s="152">
        <v>0</v>
      </c>
      <c r="Y121" s="152"/>
      <c r="Z121" s="152"/>
      <c r="AA121" s="152"/>
      <c r="AB121" s="152"/>
      <c r="AC121" s="152">
        <v>0</v>
      </c>
      <c r="AD121" s="152"/>
      <c r="AE121" s="152"/>
      <c r="AF121" s="152"/>
      <c r="AG121" s="152"/>
      <c r="AH121" s="152">
        <v>0</v>
      </c>
      <c r="AI121" s="152"/>
      <c r="AJ121" s="152"/>
      <c r="AK121" s="152"/>
      <c r="AL121" s="152"/>
      <c r="AM121" s="152">
        <v>0</v>
      </c>
      <c r="AN121" s="52" t="s">
        <v>664</v>
      </c>
      <c r="AO121" s="52">
        <v>2022</v>
      </c>
      <c r="AP121" s="46" t="s">
        <v>339</v>
      </c>
      <c r="AQ121" s="46" t="s">
        <v>558</v>
      </c>
      <c r="AR121" s="46" t="s">
        <v>558</v>
      </c>
      <c r="AS121" s="46" t="s">
        <v>338</v>
      </c>
      <c r="AT121" s="46" t="s">
        <v>558</v>
      </c>
      <c r="AU121" s="46" t="s">
        <v>558</v>
      </c>
      <c r="AV121" s="46" t="s">
        <v>339</v>
      </c>
      <c r="AW121" s="46" t="s">
        <v>339</v>
      </c>
      <c r="AX121" s="46" t="s">
        <v>339</v>
      </c>
      <c r="AY121" s="46" t="s">
        <v>339</v>
      </c>
      <c r="AZ121" s="46" t="s">
        <v>339</v>
      </c>
      <c r="BA121" s="47" t="s">
        <v>670</v>
      </c>
      <c r="BB121" s="135" t="s">
        <v>506</v>
      </c>
      <c r="BC121" s="137"/>
      <c r="BD121" s="17"/>
      <c r="BE121" s="17"/>
      <c r="BF121" s="17"/>
      <c r="BG121" s="62"/>
      <c r="BH121" s="62"/>
      <c r="BI121" s="62"/>
      <c r="BJ121" s="17"/>
      <c r="BK121" s="17"/>
    </row>
    <row r="122" spans="1:63" ht="24" x14ac:dyDescent="0.35">
      <c r="A122" s="17"/>
      <c r="B122" s="115" t="s">
        <v>131</v>
      </c>
      <c r="C122" s="56"/>
      <c r="D122" s="51" t="s">
        <v>660</v>
      </c>
      <c r="E122" s="123" t="s">
        <v>338</v>
      </c>
      <c r="F122" s="131"/>
      <c r="G122" s="152">
        <v>2020</v>
      </c>
      <c r="H122" s="152">
        <v>1059.3437200000001</v>
      </c>
      <c r="I122" s="152">
        <f t="shared" si="18"/>
        <v>1059.3437200000001</v>
      </c>
      <c r="J122" s="152">
        <v>1012.7807600977796</v>
      </c>
      <c r="K122" s="152">
        <v>966.21780019555922</v>
      </c>
      <c r="L122" s="152">
        <v>919.65484029333879</v>
      </c>
      <c r="M122" s="152">
        <v>873.09188039111837</v>
      </c>
      <c r="N122" s="152">
        <v>826.52892048889794</v>
      </c>
      <c r="O122" s="152">
        <v>768.13955584491976</v>
      </c>
      <c r="P122" s="152">
        <v>709.75019120094157</v>
      </c>
      <c r="Q122" s="152">
        <v>651.36082655696339</v>
      </c>
      <c r="R122" s="152">
        <v>592.97146191298521</v>
      </c>
      <c r="S122" s="152">
        <v>534.58209726900725</v>
      </c>
      <c r="T122" s="152">
        <v>485.98372479000659</v>
      </c>
      <c r="U122" s="152">
        <v>437.38535231100593</v>
      </c>
      <c r="V122" s="152">
        <v>388.78697983200527</v>
      </c>
      <c r="W122" s="152">
        <v>340.18860735300461</v>
      </c>
      <c r="X122" s="152">
        <v>291.5902348740039</v>
      </c>
      <c r="Y122" s="152">
        <v>233.27218789920312</v>
      </c>
      <c r="Z122" s="152">
        <v>174.95414092440234</v>
      </c>
      <c r="AA122" s="152">
        <v>116.63609394960156</v>
      </c>
      <c r="AB122" s="152">
        <v>58.318046974800779</v>
      </c>
      <c r="AC122" s="152">
        <v>0</v>
      </c>
      <c r="AD122" s="152">
        <v>0</v>
      </c>
      <c r="AE122" s="152">
        <v>0</v>
      </c>
      <c r="AF122" s="152">
        <v>0</v>
      </c>
      <c r="AG122" s="152">
        <v>0</v>
      </c>
      <c r="AH122" s="152">
        <v>0</v>
      </c>
      <c r="AI122" s="152">
        <v>0</v>
      </c>
      <c r="AJ122" s="152">
        <v>0</v>
      </c>
      <c r="AK122" s="152">
        <v>0</v>
      </c>
      <c r="AL122" s="152">
        <v>0</v>
      </c>
      <c r="AM122" s="152">
        <v>0</v>
      </c>
      <c r="AN122" s="52" t="s">
        <v>664</v>
      </c>
      <c r="AO122" s="52">
        <v>2022</v>
      </c>
      <c r="AP122" s="46" t="s">
        <v>339</v>
      </c>
      <c r="AQ122" s="46" t="s">
        <v>558</v>
      </c>
      <c r="AR122" s="46" t="s">
        <v>558</v>
      </c>
      <c r="AS122" s="46" t="s">
        <v>338</v>
      </c>
      <c r="AT122" s="46" t="s">
        <v>558</v>
      </c>
      <c r="AU122" s="46" t="s">
        <v>558</v>
      </c>
      <c r="AV122" s="46" t="s">
        <v>339</v>
      </c>
      <c r="AW122" s="46" t="s">
        <v>339</v>
      </c>
      <c r="AX122" s="46" t="s">
        <v>339</v>
      </c>
      <c r="AY122" s="46" t="s">
        <v>339</v>
      </c>
      <c r="AZ122" s="46" t="s">
        <v>339</v>
      </c>
      <c r="BA122" s="47" t="s">
        <v>665</v>
      </c>
      <c r="BB122" s="135" t="s">
        <v>507</v>
      </c>
      <c r="BC122" s="137"/>
      <c r="BD122" s="17"/>
      <c r="BE122" s="17"/>
      <c r="BF122" s="17"/>
      <c r="BG122" s="57"/>
      <c r="BH122" s="57"/>
      <c r="BI122" s="57"/>
      <c r="BJ122" s="57"/>
      <c r="BK122" s="57"/>
    </row>
    <row r="123" spans="1:63" ht="24" x14ac:dyDescent="0.35">
      <c r="A123" s="17"/>
      <c r="B123" s="115" t="s">
        <v>158</v>
      </c>
      <c r="C123" s="56"/>
      <c r="D123" s="51" t="s">
        <v>660</v>
      </c>
      <c r="E123" s="123" t="s">
        <v>338</v>
      </c>
      <c r="F123" s="131"/>
      <c r="G123" s="152">
        <v>2020</v>
      </c>
      <c r="H123" s="152">
        <v>3147.4831589047512</v>
      </c>
      <c r="I123" s="152">
        <f t="shared" si="18"/>
        <v>3147.4831589047512</v>
      </c>
      <c r="J123" s="152">
        <v>3140.314184903677</v>
      </c>
      <c r="K123" s="152">
        <v>3133.1452109026027</v>
      </c>
      <c r="L123" s="152">
        <v>3125.9762369015284</v>
      </c>
      <c r="M123" s="152">
        <v>3118.8072629004541</v>
      </c>
      <c r="N123" s="152">
        <v>3111.6382888993803</v>
      </c>
      <c r="O123" s="152">
        <v>3111.3697988507129</v>
      </c>
      <c r="P123" s="152">
        <v>3111.1013088020454</v>
      </c>
      <c r="Q123" s="152">
        <v>3110.832818753378</v>
      </c>
      <c r="R123" s="152">
        <v>3110.5643287047105</v>
      </c>
      <c r="S123" s="152">
        <v>3110.2958386560422</v>
      </c>
      <c r="T123" s="152">
        <v>3110.2958386560422</v>
      </c>
      <c r="U123" s="152">
        <v>3110.2958386560422</v>
      </c>
      <c r="V123" s="152">
        <v>3110.2958386560422</v>
      </c>
      <c r="W123" s="152">
        <v>3110.2958386560422</v>
      </c>
      <c r="X123" s="152">
        <v>3110.2958386560422</v>
      </c>
      <c r="Y123" s="152">
        <v>3110.2958386560422</v>
      </c>
      <c r="Z123" s="152">
        <v>3110.2958386560422</v>
      </c>
      <c r="AA123" s="152">
        <v>3110.2958386560422</v>
      </c>
      <c r="AB123" s="152">
        <v>3110.2958386560422</v>
      </c>
      <c r="AC123" s="152">
        <v>3110.2958386560422</v>
      </c>
      <c r="AD123" s="152">
        <v>3110.2958386560422</v>
      </c>
      <c r="AE123" s="152">
        <v>3110.2958386560422</v>
      </c>
      <c r="AF123" s="152">
        <v>3110.2958386560422</v>
      </c>
      <c r="AG123" s="152">
        <v>3110.2958386560422</v>
      </c>
      <c r="AH123" s="152">
        <v>3110.2958386560422</v>
      </c>
      <c r="AI123" s="152">
        <v>3110.2958386560422</v>
      </c>
      <c r="AJ123" s="152">
        <v>3110.2958386560422</v>
      </c>
      <c r="AK123" s="152">
        <v>3110.2958386560422</v>
      </c>
      <c r="AL123" s="152">
        <v>3110.2958386560422</v>
      </c>
      <c r="AM123" s="152">
        <v>3110.2958386560422</v>
      </c>
      <c r="AN123" s="52" t="s">
        <v>664</v>
      </c>
      <c r="AO123" s="52">
        <v>2022</v>
      </c>
      <c r="AP123" s="46" t="s">
        <v>339</v>
      </c>
      <c r="AQ123" s="46" t="s">
        <v>558</v>
      </c>
      <c r="AR123" s="46" t="s">
        <v>558</v>
      </c>
      <c r="AS123" s="46" t="s">
        <v>338</v>
      </c>
      <c r="AT123" s="46" t="s">
        <v>558</v>
      </c>
      <c r="AU123" s="46" t="s">
        <v>558</v>
      </c>
      <c r="AV123" s="46" t="s">
        <v>339</v>
      </c>
      <c r="AW123" s="46" t="s">
        <v>339</v>
      </c>
      <c r="AX123" s="46" t="s">
        <v>339</v>
      </c>
      <c r="AY123" s="46" t="s">
        <v>339</v>
      </c>
      <c r="AZ123" s="46" t="s">
        <v>339</v>
      </c>
      <c r="BA123" s="47" t="s">
        <v>669</v>
      </c>
      <c r="BB123" s="135" t="s">
        <v>508</v>
      </c>
      <c r="BC123" s="137"/>
      <c r="BD123" s="17"/>
      <c r="BE123" s="17"/>
      <c r="BF123" s="17"/>
      <c r="BG123" s="62"/>
      <c r="BH123" s="62"/>
      <c r="BI123" s="62"/>
      <c r="BJ123" s="17"/>
      <c r="BK123" s="17"/>
    </row>
    <row r="124" spans="1:63" ht="24" x14ac:dyDescent="0.35">
      <c r="A124" s="17"/>
      <c r="B124" s="115" t="s">
        <v>141</v>
      </c>
      <c r="C124" s="56"/>
      <c r="D124" s="51" t="s">
        <v>660</v>
      </c>
      <c r="E124" s="123" t="s">
        <v>339</v>
      </c>
      <c r="F124" s="131"/>
      <c r="G124" s="152"/>
      <c r="H124" s="152"/>
      <c r="I124" s="152"/>
      <c r="J124" s="152"/>
      <c r="K124" s="152"/>
      <c r="L124" s="152"/>
      <c r="M124" s="152"/>
      <c r="N124" s="152"/>
      <c r="O124" s="152"/>
      <c r="P124" s="152"/>
      <c r="Q124" s="152"/>
      <c r="R124" s="152"/>
      <c r="S124" s="152"/>
      <c r="T124" s="152"/>
      <c r="U124" s="152"/>
      <c r="V124" s="152"/>
      <c r="W124" s="152"/>
      <c r="X124" s="152"/>
      <c r="Y124" s="152"/>
      <c r="Z124" s="152"/>
      <c r="AA124" s="152"/>
      <c r="AB124" s="152"/>
      <c r="AC124" s="152"/>
      <c r="AD124" s="152"/>
      <c r="AE124" s="152"/>
      <c r="AF124" s="152"/>
      <c r="AG124" s="152"/>
      <c r="AH124" s="152"/>
      <c r="AI124" s="152"/>
      <c r="AJ124" s="152"/>
      <c r="AK124" s="152"/>
      <c r="AL124" s="152"/>
      <c r="AM124" s="152"/>
      <c r="AN124" s="63"/>
      <c r="AO124" s="63"/>
      <c r="AP124" s="46" t="s">
        <v>339</v>
      </c>
      <c r="AQ124" s="46" t="s">
        <v>558</v>
      </c>
      <c r="AR124" s="46" t="s">
        <v>558</v>
      </c>
      <c r="AS124" s="46" t="s">
        <v>558</v>
      </c>
      <c r="AT124" s="46" t="s">
        <v>558</v>
      </c>
      <c r="AU124" s="46" t="s">
        <v>558</v>
      </c>
      <c r="AV124" s="46" t="s">
        <v>339</v>
      </c>
      <c r="AW124" s="46" t="s">
        <v>339</v>
      </c>
      <c r="AX124" s="46" t="s">
        <v>339</v>
      </c>
      <c r="AY124" s="46" t="s">
        <v>339</v>
      </c>
      <c r="AZ124" s="46" t="s">
        <v>339</v>
      </c>
      <c r="BA124" s="47"/>
      <c r="BB124" s="135" t="s">
        <v>509</v>
      </c>
      <c r="BC124" s="137"/>
      <c r="BD124" s="17"/>
      <c r="BE124" s="17"/>
      <c r="BF124" s="17"/>
      <c r="BG124" s="57"/>
      <c r="BH124" s="57"/>
      <c r="BI124" s="57"/>
      <c r="BJ124" s="57"/>
      <c r="BK124" s="57"/>
    </row>
    <row r="125" spans="1:63" ht="24" x14ac:dyDescent="0.35">
      <c r="A125" s="17"/>
      <c r="B125" s="115" t="s">
        <v>166</v>
      </c>
      <c r="C125" s="56"/>
      <c r="D125" s="51" t="s">
        <v>660</v>
      </c>
      <c r="E125" s="123" t="s">
        <v>339</v>
      </c>
      <c r="F125" s="131"/>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2"/>
      <c r="AG125" s="152"/>
      <c r="AH125" s="152"/>
      <c r="AI125" s="152"/>
      <c r="AJ125" s="152"/>
      <c r="AK125" s="152"/>
      <c r="AL125" s="152"/>
      <c r="AM125" s="152"/>
      <c r="AN125" s="63"/>
      <c r="AO125" s="63"/>
      <c r="AP125" s="46" t="s">
        <v>339</v>
      </c>
      <c r="AQ125" s="46" t="s">
        <v>558</v>
      </c>
      <c r="AR125" s="46" t="s">
        <v>558</v>
      </c>
      <c r="AS125" s="46" t="s">
        <v>558</v>
      </c>
      <c r="AT125" s="46" t="s">
        <v>558</v>
      </c>
      <c r="AU125" s="46" t="s">
        <v>558</v>
      </c>
      <c r="AV125" s="46" t="s">
        <v>339</v>
      </c>
      <c r="AW125" s="46" t="s">
        <v>339</v>
      </c>
      <c r="AX125" s="46" t="s">
        <v>339</v>
      </c>
      <c r="AY125" s="46" t="s">
        <v>339</v>
      </c>
      <c r="AZ125" s="46" t="s">
        <v>339</v>
      </c>
      <c r="BA125" s="47"/>
      <c r="BB125" s="135" t="s">
        <v>510</v>
      </c>
      <c r="BC125" s="137"/>
      <c r="BD125" s="17"/>
      <c r="BE125" s="17"/>
      <c r="BF125" s="17"/>
      <c r="BG125" s="62"/>
      <c r="BH125" s="62"/>
      <c r="BI125" s="62"/>
      <c r="BJ125" s="17"/>
      <c r="BK125" s="17"/>
    </row>
    <row r="126" spans="1:63" ht="24" x14ac:dyDescent="0.35">
      <c r="A126" s="17"/>
      <c r="B126" s="115" t="s">
        <v>163</v>
      </c>
      <c r="C126" s="56"/>
      <c r="D126" s="51" t="s">
        <v>660</v>
      </c>
      <c r="E126" s="123" t="s">
        <v>338</v>
      </c>
      <c r="F126" s="131"/>
      <c r="G126" s="152">
        <v>2020</v>
      </c>
      <c r="H126" s="152">
        <v>643.04000000000008</v>
      </c>
      <c r="I126" s="152">
        <f t="shared" ref="I126" si="19">H126</f>
        <v>643.04000000000008</v>
      </c>
      <c r="J126" s="152">
        <v>699.18552340340079</v>
      </c>
      <c r="K126" s="152">
        <v>755.33104680680151</v>
      </c>
      <c r="L126" s="152">
        <v>811.47657021020223</v>
      </c>
      <c r="M126" s="152">
        <v>867.62209361360294</v>
      </c>
      <c r="N126" s="152">
        <v>923.76761701700343</v>
      </c>
      <c r="O126" s="152">
        <v>982.00595600860595</v>
      </c>
      <c r="P126" s="152">
        <v>1040.2442950002085</v>
      </c>
      <c r="Q126" s="152">
        <v>1098.4826339918111</v>
      </c>
      <c r="R126" s="152">
        <v>1156.7209729834137</v>
      </c>
      <c r="S126" s="152">
        <v>1214.9593119750161</v>
      </c>
      <c r="T126" s="152">
        <v>1263.5576844540169</v>
      </c>
      <c r="U126" s="152">
        <v>1312.1560569330177</v>
      </c>
      <c r="V126" s="152">
        <v>1360.7544294120185</v>
      </c>
      <c r="W126" s="152">
        <v>1409.3528018910192</v>
      </c>
      <c r="X126" s="152">
        <v>1457.9511743700195</v>
      </c>
      <c r="Y126" s="152">
        <v>1516.2692213448204</v>
      </c>
      <c r="Z126" s="152">
        <v>1574.5872683196212</v>
      </c>
      <c r="AA126" s="152">
        <v>1632.9053152944221</v>
      </c>
      <c r="AB126" s="152">
        <v>1691.2233622692229</v>
      </c>
      <c r="AC126" s="152">
        <v>1749.5414092440237</v>
      </c>
      <c r="AD126" s="152">
        <v>1749.5414092440237</v>
      </c>
      <c r="AE126" s="152">
        <v>1749.5414092440237</v>
      </c>
      <c r="AF126" s="152">
        <v>1749.5414092440237</v>
      </c>
      <c r="AG126" s="152">
        <v>1749.5414092440237</v>
      </c>
      <c r="AH126" s="152">
        <v>1749.5414092440233</v>
      </c>
      <c r="AI126" s="152">
        <v>1749.5414092440233</v>
      </c>
      <c r="AJ126" s="152">
        <v>1749.5414092440233</v>
      </c>
      <c r="AK126" s="152">
        <v>1749.5414092440233</v>
      </c>
      <c r="AL126" s="152">
        <v>1749.5414092440233</v>
      </c>
      <c r="AM126" s="152">
        <v>1749.5414092440237</v>
      </c>
      <c r="AN126" s="52" t="s">
        <v>664</v>
      </c>
      <c r="AO126" s="52">
        <v>2022</v>
      </c>
      <c r="AP126" s="46" t="s">
        <v>339</v>
      </c>
      <c r="AQ126" s="46" t="s">
        <v>558</v>
      </c>
      <c r="AR126" s="46" t="s">
        <v>558</v>
      </c>
      <c r="AS126" s="46" t="s">
        <v>338</v>
      </c>
      <c r="AT126" s="46" t="s">
        <v>558</v>
      </c>
      <c r="AU126" s="46" t="s">
        <v>558</v>
      </c>
      <c r="AV126" s="46" t="s">
        <v>339</v>
      </c>
      <c r="AW126" s="46" t="s">
        <v>339</v>
      </c>
      <c r="AX126" s="46" t="s">
        <v>339</v>
      </c>
      <c r="AY126" s="46" t="s">
        <v>339</v>
      </c>
      <c r="AZ126" s="46" t="s">
        <v>339</v>
      </c>
      <c r="BA126" s="47" t="s">
        <v>666</v>
      </c>
      <c r="BB126" s="135" t="s">
        <v>511</v>
      </c>
      <c r="BC126" s="137"/>
      <c r="BD126" s="17"/>
      <c r="BE126" s="17"/>
      <c r="BF126" s="17"/>
      <c r="BG126" s="57"/>
      <c r="BH126" s="57"/>
      <c r="BI126" s="57"/>
      <c r="BJ126" s="57"/>
      <c r="BK126" s="57"/>
    </row>
    <row r="127" spans="1:63" ht="24" x14ac:dyDescent="0.35">
      <c r="A127" s="17"/>
      <c r="B127" s="115" t="s">
        <v>145</v>
      </c>
      <c r="C127" s="56"/>
      <c r="D127" s="51" t="s">
        <v>660</v>
      </c>
      <c r="E127" s="123" t="s">
        <v>339</v>
      </c>
      <c r="F127" s="131"/>
      <c r="G127" s="152"/>
      <c r="H127" s="152"/>
      <c r="I127" s="152"/>
      <c r="J127" s="152"/>
      <c r="K127" s="152"/>
      <c r="L127" s="152"/>
      <c r="M127" s="152"/>
      <c r="N127" s="152"/>
      <c r="O127" s="152"/>
      <c r="P127" s="152"/>
      <c r="Q127" s="152"/>
      <c r="R127" s="152"/>
      <c r="S127" s="152"/>
      <c r="T127" s="152"/>
      <c r="U127" s="152"/>
      <c r="V127" s="152"/>
      <c r="W127" s="152"/>
      <c r="X127" s="152"/>
      <c r="Y127" s="152"/>
      <c r="Z127" s="152"/>
      <c r="AA127" s="152"/>
      <c r="AB127" s="152"/>
      <c r="AC127" s="152"/>
      <c r="AD127" s="152"/>
      <c r="AE127" s="152"/>
      <c r="AF127" s="152"/>
      <c r="AG127" s="152"/>
      <c r="AH127" s="152"/>
      <c r="AI127" s="152"/>
      <c r="AJ127" s="152"/>
      <c r="AK127" s="152"/>
      <c r="AL127" s="152"/>
      <c r="AM127" s="152"/>
      <c r="AN127" s="63"/>
      <c r="AO127" s="63"/>
      <c r="AP127" s="46" t="s">
        <v>339</v>
      </c>
      <c r="AQ127" s="46" t="s">
        <v>558</v>
      </c>
      <c r="AR127" s="46" t="s">
        <v>558</v>
      </c>
      <c r="AS127" s="46" t="s">
        <v>339</v>
      </c>
      <c r="AT127" s="46" t="s">
        <v>558</v>
      </c>
      <c r="AU127" s="46" t="s">
        <v>558</v>
      </c>
      <c r="AV127" s="46" t="s">
        <v>339</v>
      </c>
      <c r="AW127" s="46" t="s">
        <v>339</v>
      </c>
      <c r="AX127" s="46" t="s">
        <v>339</v>
      </c>
      <c r="AY127" s="46" t="s">
        <v>339</v>
      </c>
      <c r="AZ127" s="46" t="s">
        <v>339</v>
      </c>
      <c r="BA127" s="47"/>
      <c r="BB127" s="135" t="s">
        <v>512</v>
      </c>
      <c r="BC127" s="137"/>
      <c r="BD127" s="17"/>
      <c r="BE127" s="17"/>
      <c r="BF127" s="17"/>
      <c r="BG127" s="62"/>
      <c r="BH127" s="62"/>
      <c r="BI127" s="62"/>
      <c r="BJ127" s="17"/>
      <c r="BK127" s="17"/>
    </row>
    <row r="128" spans="1:63" ht="24" x14ac:dyDescent="0.35">
      <c r="A128" s="17"/>
      <c r="B128" s="112" t="s">
        <v>169</v>
      </c>
      <c r="C128" s="56"/>
      <c r="D128" s="51" t="s">
        <v>660</v>
      </c>
      <c r="E128" s="123" t="s">
        <v>338</v>
      </c>
      <c r="F128" s="131"/>
      <c r="G128" s="152">
        <v>2020</v>
      </c>
      <c r="H128" s="152">
        <v>4071.4872213481717</v>
      </c>
      <c r="I128" s="152">
        <f t="shared" ref="I128" si="20">H128</f>
        <v>4071.4872213481717</v>
      </c>
      <c r="J128" s="152">
        <v>4133.1546125313698</v>
      </c>
      <c r="K128" s="152">
        <v>4194.8220037145675</v>
      </c>
      <c r="L128" s="152">
        <v>4256.489394897766</v>
      </c>
      <c r="M128" s="152">
        <v>4318.1567860809646</v>
      </c>
      <c r="N128" s="152">
        <v>4379.8241772641622</v>
      </c>
      <c r="O128" s="152">
        <v>4419.6587456851366</v>
      </c>
      <c r="P128" s="152">
        <v>4459.4933141061101</v>
      </c>
      <c r="Q128" s="152">
        <v>4499.3278825270845</v>
      </c>
      <c r="R128" s="152">
        <v>4539.1624509480589</v>
      </c>
      <c r="S128" s="152">
        <v>4578.9970193690324</v>
      </c>
      <c r="T128" s="152">
        <v>4616.5640989376552</v>
      </c>
      <c r="U128" s="152">
        <v>4654.1311785062771</v>
      </c>
      <c r="V128" s="152">
        <v>4691.6982580748991</v>
      </c>
      <c r="W128" s="152">
        <v>4729.2653376435219</v>
      </c>
      <c r="X128" s="152">
        <v>4766.8324172121447</v>
      </c>
      <c r="Y128" s="152">
        <v>4800.9967635928506</v>
      </c>
      <c r="Z128" s="152">
        <v>4835.1611099735564</v>
      </c>
      <c r="AA128" s="152">
        <v>4869.3254563542632</v>
      </c>
      <c r="AB128" s="152">
        <v>4903.4898027349691</v>
      </c>
      <c r="AC128" s="152">
        <v>4937.654149115675</v>
      </c>
      <c r="AD128" s="152">
        <v>4972.7884170458765</v>
      </c>
      <c r="AE128" s="152">
        <v>5007.9226849760798</v>
      </c>
      <c r="AF128" s="152">
        <v>5043.0569529062814</v>
      </c>
      <c r="AG128" s="152">
        <v>5078.1912208364829</v>
      </c>
      <c r="AH128" s="152">
        <v>5113.3254887666844</v>
      </c>
      <c r="AI128" s="152">
        <v>5147.0574676849164</v>
      </c>
      <c r="AJ128" s="152">
        <v>5180.7894466031485</v>
      </c>
      <c r="AK128" s="152">
        <v>5214.5214255213805</v>
      </c>
      <c r="AL128" s="152">
        <v>5248.2534044396116</v>
      </c>
      <c r="AM128" s="152">
        <v>5281.9853833578427</v>
      </c>
      <c r="AN128" s="52" t="s">
        <v>664</v>
      </c>
      <c r="AO128" s="52">
        <v>2022</v>
      </c>
      <c r="AP128" s="46" t="s">
        <v>339</v>
      </c>
      <c r="AQ128" s="46" t="s">
        <v>558</v>
      </c>
      <c r="AR128" s="46" t="s">
        <v>558</v>
      </c>
      <c r="AS128" s="46" t="s">
        <v>558</v>
      </c>
      <c r="AT128" s="46" t="s">
        <v>558</v>
      </c>
      <c r="AU128" s="46" t="s">
        <v>558</v>
      </c>
      <c r="AV128" s="46" t="s">
        <v>339</v>
      </c>
      <c r="AW128" s="46" t="s">
        <v>339</v>
      </c>
      <c r="AX128" s="46" t="s">
        <v>339</v>
      </c>
      <c r="AY128" s="46" t="s">
        <v>339</v>
      </c>
      <c r="AZ128" s="46" t="s">
        <v>339</v>
      </c>
      <c r="BA128" s="47" t="s">
        <v>676</v>
      </c>
      <c r="BB128" s="135" t="s">
        <v>513</v>
      </c>
      <c r="BC128" s="137"/>
      <c r="BD128" s="17"/>
      <c r="BE128" s="17"/>
      <c r="BF128" s="17"/>
      <c r="BG128" s="57"/>
      <c r="BH128" s="57"/>
      <c r="BI128" s="57"/>
      <c r="BJ128" s="57"/>
      <c r="BK128" s="57"/>
    </row>
    <row r="129" spans="1:63" ht="24" x14ac:dyDescent="0.35">
      <c r="A129" s="17"/>
      <c r="B129" s="112" t="s">
        <v>170</v>
      </c>
      <c r="C129" s="56"/>
      <c r="D129" s="51" t="s">
        <v>660</v>
      </c>
      <c r="E129" s="123" t="s">
        <v>338</v>
      </c>
      <c r="F129" s="131"/>
      <c r="G129" s="152">
        <v>2020</v>
      </c>
      <c r="H129" s="152">
        <f>H131+H132+H135+H133</f>
        <v>32555.344699674009</v>
      </c>
      <c r="I129" s="152">
        <f t="shared" ref="I129:AM129" si="21">I131+I132+I135+I133</f>
        <v>32555.344699674009</v>
      </c>
      <c r="J129" s="152">
        <f t="shared" si="21"/>
        <v>32754.899878696582</v>
      </c>
      <c r="K129" s="152">
        <f t="shared" si="21"/>
        <v>31314.545594133724</v>
      </c>
      <c r="L129" s="152">
        <f t="shared" si="21"/>
        <v>31446.503481234933</v>
      </c>
      <c r="M129" s="152">
        <f t="shared" si="21"/>
        <v>31601.389325150336</v>
      </c>
      <c r="N129" s="152">
        <f t="shared" si="21"/>
        <v>31412.396900707728</v>
      </c>
      <c r="O129" s="152">
        <f t="shared" si="21"/>
        <v>31254.648000100631</v>
      </c>
      <c r="P129" s="152">
        <f t="shared" si="21"/>
        <v>30942.585481163234</v>
      </c>
      <c r="Q129" s="152">
        <f t="shared" si="21"/>
        <v>30696.508238745595</v>
      </c>
      <c r="R129" s="152">
        <f t="shared" si="21"/>
        <v>30406.676147611277</v>
      </c>
      <c r="S129" s="152">
        <f t="shared" si="21"/>
        <v>29273.88759804708</v>
      </c>
      <c r="T129" s="152">
        <f t="shared" si="21"/>
        <v>28353.322853309452</v>
      </c>
      <c r="U129" s="152">
        <f t="shared" si="21"/>
        <v>27290.140983168003</v>
      </c>
      <c r="V129" s="152">
        <f t="shared" si="21"/>
        <v>26211.906338438188</v>
      </c>
      <c r="W129" s="152">
        <f t="shared" si="21"/>
        <v>25123.310563863219</v>
      </c>
      <c r="X129" s="152">
        <f t="shared" si="21"/>
        <v>24244.604294066143</v>
      </c>
      <c r="Y129" s="152">
        <f t="shared" si="21"/>
        <v>23122.189106868522</v>
      </c>
      <c r="Z129" s="152">
        <f t="shared" si="21"/>
        <v>22339.54658324895</v>
      </c>
      <c r="AA129" s="152">
        <f t="shared" si="21"/>
        <v>21613.810992997314</v>
      </c>
      <c r="AB129" s="152">
        <f t="shared" si="21"/>
        <v>20942.759976861969</v>
      </c>
      <c r="AC129" s="152">
        <f t="shared" si="21"/>
        <v>20324.261896049604</v>
      </c>
      <c r="AD129" s="152">
        <f t="shared" si="21"/>
        <v>19681.387527059673</v>
      </c>
      <c r="AE129" s="152">
        <f t="shared" si="21"/>
        <v>19086.535443443659</v>
      </c>
      <c r="AF129" s="152">
        <f t="shared" si="21"/>
        <v>18537.253285139097</v>
      </c>
      <c r="AG129" s="152">
        <f t="shared" si="21"/>
        <v>18031.220670722385</v>
      </c>
      <c r="AH129" s="152">
        <f t="shared" si="21"/>
        <v>17566.241855951128</v>
      </c>
      <c r="AI129" s="152">
        <f t="shared" si="21"/>
        <v>17266.186241214258</v>
      </c>
      <c r="AJ129" s="152">
        <f t="shared" si="21"/>
        <v>17004.092291298959</v>
      </c>
      <c r="AK129" s="152">
        <f t="shared" si="21"/>
        <v>16778.23194983432</v>
      </c>
      <c r="AL129" s="152">
        <f t="shared" si="21"/>
        <v>16586.959408621777</v>
      </c>
      <c r="AM129" s="152">
        <f t="shared" si="21"/>
        <v>16428.707381650813</v>
      </c>
      <c r="AN129" s="52" t="s">
        <v>664</v>
      </c>
      <c r="AO129" s="52">
        <v>2022</v>
      </c>
      <c r="AP129" s="46" t="s">
        <v>339</v>
      </c>
      <c r="AQ129" s="46" t="s">
        <v>558</v>
      </c>
      <c r="AR129" s="46" t="s">
        <v>338</v>
      </c>
      <c r="AS129" s="46" t="s">
        <v>558</v>
      </c>
      <c r="AT129" s="46" t="s">
        <v>558</v>
      </c>
      <c r="AU129" s="46" t="s">
        <v>558</v>
      </c>
      <c r="AV129" s="46" t="s">
        <v>339</v>
      </c>
      <c r="AW129" s="46" t="s">
        <v>339</v>
      </c>
      <c r="AX129" s="46" t="s">
        <v>339</v>
      </c>
      <c r="AY129" s="46" t="s">
        <v>339</v>
      </c>
      <c r="AZ129" s="46" t="s">
        <v>339</v>
      </c>
      <c r="BA129" s="47"/>
      <c r="BB129" s="135" t="s">
        <v>514</v>
      </c>
      <c r="BC129" s="137"/>
      <c r="BD129" s="17"/>
      <c r="BE129" s="17"/>
      <c r="BF129" s="17"/>
      <c r="BG129" s="62"/>
      <c r="BH129" s="62"/>
      <c r="BI129" s="62"/>
      <c r="BJ129" s="17"/>
      <c r="BK129" s="17"/>
    </row>
    <row r="130" spans="1:63" ht="24" x14ac:dyDescent="0.35">
      <c r="A130" s="17"/>
      <c r="B130" s="115" t="s">
        <v>130</v>
      </c>
      <c r="C130" s="56"/>
      <c r="D130" s="51" t="s">
        <v>660</v>
      </c>
      <c r="E130" s="123" t="s">
        <v>339</v>
      </c>
      <c r="F130" s="131"/>
      <c r="G130" s="152"/>
      <c r="H130" s="152"/>
      <c r="I130" s="152"/>
      <c r="J130" s="152"/>
      <c r="K130" s="152"/>
      <c r="L130" s="152"/>
      <c r="M130" s="152"/>
      <c r="N130" s="152"/>
      <c r="O130" s="152"/>
      <c r="P130" s="152"/>
      <c r="Q130" s="152"/>
      <c r="R130" s="152"/>
      <c r="S130" s="152"/>
      <c r="T130" s="152"/>
      <c r="U130" s="152"/>
      <c r="V130" s="152"/>
      <c r="W130" s="152"/>
      <c r="X130" s="152"/>
      <c r="Y130" s="152"/>
      <c r="Z130" s="152"/>
      <c r="AA130" s="152"/>
      <c r="AB130" s="152"/>
      <c r="AC130" s="152"/>
      <c r="AD130" s="152"/>
      <c r="AE130" s="152"/>
      <c r="AF130" s="152"/>
      <c r="AG130" s="152"/>
      <c r="AH130" s="152"/>
      <c r="AI130" s="152"/>
      <c r="AJ130" s="152"/>
      <c r="AK130" s="152"/>
      <c r="AL130" s="152"/>
      <c r="AM130" s="152"/>
      <c r="AN130" s="63"/>
      <c r="AO130" s="63"/>
      <c r="AP130" s="46" t="s">
        <v>339</v>
      </c>
      <c r="AQ130" s="46" t="s">
        <v>558</v>
      </c>
      <c r="AR130" s="46" t="s">
        <v>558</v>
      </c>
      <c r="AS130" s="46" t="s">
        <v>558</v>
      </c>
      <c r="AT130" s="46" t="s">
        <v>558</v>
      </c>
      <c r="AU130" s="46" t="s">
        <v>558</v>
      </c>
      <c r="AV130" s="46" t="s">
        <v>339</v>
      </c>
      <c r="AW130" s="46" t="s">
        <v>339</v>
      </c>
      <c r="AX130" s="46" t="s">
        <v>339</v>
      </c>
      <c r="AY130" s="46" t="s">
        <v>339</v>
      </c>
      <c r="AZ130" s="46" t="s">
        <v>339</v>
      </c>
      <c r="BA130" s="47"/>
      <c r="BB130" s="135" t="s">
        <v>515</v>
      </c>
      <c r="BC130" s="137"/>
      <c r="BD130" s="17"/>
      <c r="BE130" s="17"/>
      <c r="BF130" s="17"/>
      <c r="BG130" s="57"/>
      <c r="BH130" s="57"/>
      <c r="BI130" s="57"/>
      <c r="BJ130" s="57"/>
      <c r="BK130" s="57"/>
    </row>
    <row r="131" spans="1:63" ht="24" x14ac:dyDescent="0.35">
      <c r="A131" s="17"/>
      <c r="B131" s="115" t="s">
        <v>131</v>
      </c>
      <c r="C131" s="56"/>
      <c r="D131" s="51" t="s">
        <v>660</v>
      </c>
      <c r="E131" s="123" t="s">
        <v>338</v>
      </c>
      <c r="F131" s="131"/>
      <c r="G131" s="152">
        <v>2020</v>
      </c>
      <c r="H131" s="152">
        <v>30180.208379599997</v>
      </c>
      <c r="I131" s="152">
        <f t="shared" ref="I131:I133" si="22">H131</f>
        <v>30180.208379599997</v>
      </c>
      <c r="J131" s="152">
        <v>30536.999283846206</v>
      </c>
      <c r="K131" s="152">
        <v>29285.895295398208</v>
      </c>
      <c r="L131" s="152">
        <v>29701.592297400231</v>
      </c>
      <c r="M131" s="152">
        <v>30154.179970121015</v>
      </c>
      <c r="N131" s="152">
        <v>30164.416090226739</v>
      </c>
      <c r="O131" s="152">
        <v>29843.003608546958</v>
      </c>
      <c r="P131" s="152">
        <v>29367.49512641097</v>
      </c>
      <c r="Q131" s="152">
        <v>28958.489607190782</v>
      </c>
      <c r="R131" s="152">
        <v>28506.553101661611</v>
      </c>
      <c r="S131" s="152">
        <v>27214.096647891784</v>
      </c>
      <c r="T131" s="152">
        <v>26013.727132420969</v>
      </c>
      <c r="U131" s="152">
        <v>24611.387299877366</v>
      </c>
      <c r="V131" s="152">
        <v>23211.944623915417</v>
      </c>
      <c r="W131" s="152">
        <v>21822.55678237147</v>
      </c>
      <c r="X131" s="152">
        <v>20751.881264754389</v>
      </c>
      <c r="Y131" s="152">
        <v>18940.45146220332</v>
      </c>
      <c r="Z131" s="152">
        <v>17607.976396873823</v>
      </c>
      <c r="AA131" s="152">
        <v>16344.437072930588</v>
      </c>
      <c r="AB131" s="152">
        <v>15146.645660650778</v>
      </c>
      <c r="AC131" s="152">
        <v>14011.54180309693</v>
      </c>
      <c r="AD131" s="152">
        <v>12893.768088805868</v>
      </c>
      <c r="AE131" s="152">
        <v>11835.733694517799</v>
      </c>
      <c r="AF131" s="152">
        <v>10834.117701904479</v>
      </c>
      <c r="AG131" s="152">
        <v>9885.7819970296368</v>
      </c>
      <c r="AH131" s="152">
        <v>8987.760896633692</v>
      </c>
      <c r="AI131" s="152">
        <v>8300.1112754362675</v>
      </c>
      <c r="AJ131" s="152">
        <v>7657.2395390583597</v>
      </c>
      <c r="AK131" s="152">
        <v>7056.7779161182461</v>
      </c>
      <c r="AL131" s="152">
        <v>6496.4735971307009</v>
      </c>
      <c r="AM131" s="152">
        <v>5974.1834179822426</v>
      </c>
      <c r="AN131" s="52" t="s">
        <v>664</v>
      </c>
      <c r="AO131" s="52">
        <v>2022</v>
      </c>
      <c r="AP131" s="46" t="s">
        <v>339</v>
      </c>
      <c r="AQ131" s="46" t="s">
        <v>558</v>
      </c>
      <c r="AR131" s="46" t="s">
        <v>338</v>
      </c>
      <c r="AS131" s="46" t="s">
        <v>558</v>
      </c>
      <c r="AT131" s="46" t="s">
        <v>558</v>
      </c>
      <c r="AU131" s="46" t="s">
        <v>558</v>
      </c>
      <c r="AV131" s="46" t="s">
        <v>338</v>
      </c>
      <c r="AW131" s="46" t="s">
        <v>339</v>
      </c>
      <c r="AX131" s="46" t="s">
        <v>339</v>
      </c>
      <c r="AY131" s="46" t="s">
        <v>339</v>
      </c>
      <c r="AZ131" s="46" t="s">
        <v>338</v>
      </c>
      <c r="BA131" s="47" t="s">
        <v>667</v>
      </c>
      <c r="BB131" s="135" t="s">
        <v>516</v>
      </c>
      <c r="BC131" s="137"/>
      <c r="BD131" s="17"/>
      <c r="BE131" s="17"/>
      <c r="BF131" s="17"/>
      <c r="BG131" s="62"/>
      <c r="BH131" s="62"/>
      <c r="BI131" s="62"/>
      <c r="BJ131" s="17"/>
      <c r="BK131" s="17"/>
    </row>
    <row r="132" spans="1:63" ht="24" x14ac:dyDescent="0.35">
      <c r="A132" s="17"/>
      <c r="B132" s="115" t="s">
        <v>158</v>
      </c>
      <c r="C132" s="56"/>
      <c r="D132" s="51" t="s">
        <v>660</v>
      </c>
      <c r="E132" s="123" t="s">
        <v>338</v>
      </c>
      <c r="F132" s="131"/>
      <c r="G132" s="152">
        <v>2020</v>
      </c>
      <c r="H132" s="152">
        <v>364.47225483485215</v>
      </c>
      <c r="I132" s="152">
        <f t="shared" si="22"/>
        <v>364.47225483485215</v>
      </c>
      <c r="J132" s="152">
        <v>279.10858142812685</v>
      </c>
      <c r="K132" s="152">
        <v>246.83143607109514</v>
      </c>
      <c r="L132" s="152">
        <v>214.55429071406343</v>
      </c>
      <c r="M132" s="152">
        <v>182.27714535703171</v>
      </c>
      <c r="N132" s="152">
        <v>150</v>
      </c>
      <c r="O132" s="152">
        <v>120</v>
      </c>
      <c r="P132" s="152">
        <v>90</v>
      </c>
      <c r="Q132" s="152">
        <v>60</v>
      </c>
      <c r="R132" s="152">
        <v>30</v>
      </c>
      <c r="S132" s="152">
        <v>0</v>
      </c>
      <c r="T132" s="152">
        <v>0</v>
      </c>
      <c r="U132" s="152">
        <v>0</v>
      </c>
      <c r="V132" s="152">
        <v>0</v>
      </c>
      <c r="W132" s="152">
        <v>0</v>
      </c>
      <c r="X132" s="152">
        <v>0</v>
      </c>
      <c r="Y132" s="152">
        <v>0</v>
      </c>
      <c r="Z132" s="152">
        <v>0</v>
      </c>
      <c r="AA132" s="152">
        <v>0</v>
      </c>
      <c r="AB132" s="152">
        <v>0</v>
      </c>
      <c r="AC132" s="152">
        <v>0</v>
      </c>
      <c r="AD132" s="152">
        <v>0</v>
      </c>
      <c r="AE132" s="152">
        <v>0</v>
      </c>
      <c r="AF132" s="152">
        <v>0</v>
      </c>
      <c r="AG132" s="152">
        <v>0</v>
      </c>
      <c r="AH132" s="152">
        <v>0</v>
      </c>
      <c r="AI132" s="152">
        <v>0</v>
      </c>
      <c r="AJ132" s="152">
        <v>0</v>
      </c>
      <c r="AK132" s="152">
        <v>0</v>
      </c>
      <c r="AL132" s="152">
        <v>0</v>
      </c>
      <c r="AM132" s="152">
        <v>0</v>
      </c>
      <c r="AN132" s="52" t="s">
        <v>664</v>
      </c>
      <c r="AO132" s="52">
        <v>2022</v>
      </c>
      <c r="AP132" s="46" t="s">
        <v>339</v>
      </c>
      <c r="AQ132" s="46" t="s">
        <v>558</v>
      </c>
      <c r="AR132" s="46" t="s">
        <v>338</v>
      </c>
      <c r="AS132" s="46" t="s">
        <v>558</v>
      </c>
      <c r="AT132" s="46" t="s">
        <v>558</v>
      </c>
      <c r="AU132" s="46" t="s">
        <v>558</v>
      </c>
      <c r="AV132" s="46" t="s">
        <v>339</v>
      </c>
      <c r="AW132" s="46" t="s">
        <v>339</v>
      </c>
      <c r="AX132" s="46" t="s">
        <v>339</v>
      </c>
      <c r="AY132" s="46" t="s">
        <v>339</v>
      </c>
      <c r="AZ132" s="46" t="s">
        <v>339</v>
      </c>
      <c r="BA132" s="47" t="s">
        <v>663</v>
      </c>
      <c r="BB132" s="135" t="s">
        <v>517</v>
      </c>
      <c r="BC132" s="137"/>
      <c r="BD132" s="17"/>
      <c r="BE132" s="17"/>
      <c r="BF132" s="17"/>
      <c r="BG132" s="57"/>
      <c r="BH132" s="57"/>
      <c r="BI132" s="57"/>
      <c r="BJ132" s="57"/>
      <c r="BK132" s="57"/>
    </row>
    <row r="133" spans="1:63" ht="24" x14ac:dyDescent="0.35">
      <c r="A133" s="17"/>
      <c r="B133" s="115" t="s">
        <v>141</v>
      </c>
      <c r="C133" s="56"/>
      <c r="D133" s="51" t="s">
        <v>660</v>
      </c>
      <c r="E133" s="123" t="s">
        <v>338</v>
      </c>
      <c r="F133" s="131"/>
      <c r="G133" s="152">
        <v>2020</v>
      </c>
      <c r="H133" s="152">
        <v>95</v>
      </c>
      <c r="I133" s="152">
        <f t="shared" si="22"/>
        <v>95</v>
      </c>
      <c r="J133" s="152">
        <v>95</v>
      </c>
      <c r="K133" s="152">
        <v>268.97768244838909</v>
      </c>
      <c r="L133" s="152">
        <v>348.46654611082238</v>
      </c>
      <c r="M133" s="152">
        <v>413.99269586869184</v>
      </c>
      <c r="N133" s="152">
        <v>577.99212988360716</v>
      </c>
      <c r="O133" s="152">
        <v>599.87032469707128</v>
      </c>
      <c r="P133" s="152">
        <v>621.53090163644367</v>
      </c>
      <c r="Q133" s="152">
        <v>642.67379217977418</v>
      </c>
      <c r="R133" s="152">
        <v>662.99282031540736</v>
      </c>
      <c r="S133" s="152">
        <v>680.87533826182118</v>
      </c>
      <c r="T133" s="152">
        <v>977.74558859751926</v>
      </c>
      <c r="U133" s="152">
        <v>1333.9690306021839</v>
      </c>
      <c r="V133" s="152">
        <v>1672.2425414368283</v>
      </c>
      <c r="W133" s="152">
        <v>1990.1000880083188</v>
      </c>
      <c r="X133" s="152">
        <v>2199.1348154308362</v>
      </c>
      <c r="Y133" s="152">
        <v>2871.0839511817735</v>
      </c>
      <c r="Z133" s="152">
        <v>3403.8510132891847</v>
      </c>
      <c r="AA133" s="152">
        <v>3924.5892673782719</v>
      </c>
      <c r="AB133" s="152">
        <v>4434.264183920227</v>
      </c>
      <c r="AC133" s="152">
        <v>4933.8044810591964</v>
      </c>
      <c r="AD133" s="152">
        <v>5408.7038263603272</v>
      </c>
      <c r="AE133" s="152">
        <v>5871.8861370323821</v>
      </c>
      <c r="AF133" s="152">
        <v>6324.2199713411437</v>
      </c>
      <c r="AG133" s="152">
        <v>6766.5230617992702</v>
      </c>
      <c r="AH133" s="152">
        <v>7199.5653474239598</v>
      </c>
      <c r="AI133" s="152">
        <v>7587.1593538845163</v>
      </c>
      <c r="AJ133" s="152">
        <v>7967.9371403471223</v>
      </c>
      <c r="AK133" s="152">
        <v>8342.5384218225972</v>
      </c>
      <c r="AL133" s="152">
        <v>8711.5701995975996</v>
      </c>
      <c r="AM133" s="152">
        <v>9075.6083517750922</v>
      </c>
      <c r="AN133" s="52" t="s">
        <v>664</v>
      </c>
      <c r="AO133" s="52">
        <v>2022</v>
      </c>
      <c r="AP133" s="46" t="s">
        <v>339</v>
      </c>
      <c r="AQ133" s="46" t="s">
        <v>558</v>
      </c>
      <c r="AR133" s="46" t="s">
        <v>338</v>
      </c>
      <c r="AS133" s="46" t="s">
        <v>558</v>
      </c>
      <c r="AT133" s="46" t="s">
        <v>558</v>
      </c>
      <c r="AU133" s="46" t="s">
        <v>558</v>
      </c>
      <c r="AV133" s="46" t="s">
        <v>339</v>
      </c>
      <c r="AW133" s="46" t="s">
        <v>339</v>
      </c>
      <c r="AX133" s="46" t="s">
        <v>339</v>
      </c>
      <c r="AY133" s="46" t="s">
        <v>339</v>
      </c>
      <c r="AZ133" s="46" t="s">
        <v>558</v>
      </c>
      <c r="BA133" s="47"/>
      <c r="BB133" s="135" t="s">
        <v>518</v>
      </c>
      <c r="BC133" s="137"/>
      <c r="BD133" s="17"/>
      <c r="BE133" s="17"/>
      <c r="BF133" s="17"/>
      <c r="BG133" s="62"/>
      <c r="BH133" s="62"/>
      <c r="BI133" s="62"/>
      <c r="BJ133" s="17"/>
      <c r="BK133" s="17"/>
    </row>
    <row r="134" spans="1:63" ht="24" x14ac:dyDescent="0.35">
      <c r="A134" s="17"/>
      <c r="B134" s="115" t="s">
        <v>166</v>
      </c>
      <c r="C134" s="56"/>
      <c r="D134" s="51" t="s">
        <v>660</v>
      </c>
      <c r="E134" s="123" t="s">
        <v>339</v>
      </c>
      <c r="F134" s="131"/>
      <c r="G134" s="152"/>
      <c r="H134" s="152"/>
      <c r="I134" s="152"/>
      <c r="J134" s="152"/>
      <c r="K134" s="152"/>
      <c r="L134" s="152"/>
      <c r="M134" s="152"/>
      <c r="N134" s="152"/>
      <c r="O134" s="152"/>
      <c r="P134" s="152"/>
      <c r="Q134" s="152"/>
      <c r="R134" s="152"/>
      <c r="S134" s="152"/>
      <c r="T134" s="152"/>
      <c r="U134" s="152"/>
      <c r="V134" s="152"/>
      <c r="W134" s="152"/>
      <c r="X134" s="152"/>
      <c r="Y134" s="152"/>
      <c r="Z134" s="152"/>
      <c r="AA134" s="152"/>
      <c r="AB134" s="152"/>
      <c r="AC134" s="152"/>
      <c r="AD134" s="152"/>
      <c r="AE134" s="152"/>
      <c r="AF134" s="152"/>
      <c r="AG134" s="152"/>
      <c r="AH134" s="152"/>
      <c r="AI134" s="152"/>
      <c r="AJ134" s="152"/>
      <c r="AK134" s="152"/>
      <c r="AL134" s="152"/>
      <c r="AM134" s="152"/>
      <c r="AN134" s="63"/>
      <c r="AO134" s="63"/>
      <c r="AP134" s="46" t="s">
        <v>339</v>
      </c>
      <c r="AQ134" s="46" t="s">
        <v>558</v>
      </c>
      <c r="AR134" s="46" t="s">
        <v>558</v>
      </c>
      <c r="AS134" s="46" t="s">
        <v>558</v>
      </c>
      <c r="AT134" s="46" t="s">
        <v>558</v>
      </c>
      <c r="AU134" s="46" t="s">
        <v>558</v>
      </c>
      <c r="AV134" s="46" t="s">
        <v>339</v>
      </c>
      <c r="AW134" s="46" t="s">
        <v>339</v>
      </c>
      <c r="AX134" s="46" t="s">
        <v>339</v>
      </c>
      <c r="AY134" s="46" t="s">
        <v>339</v>
      </c>
      <c r="AZ134" s="46" t="s">
        <v>558</v>
      </c>
      <c r="BA134" s="47"/>
      <c r="BB134" s="135" t="s">
        <v>519</v>
      </c>
      <c r="BC134" s="137"/>
      <c r="BD134" s="17"/>
      <c r="BE134" s="17"/>
      <c r="BF134" s="17"/>
      <c r="BG134" s="57"/>
      <c r="BH134" s="57"/>
      <c r="BI134" s="57"/>
      <c r="BJ134" s="57"/>
      <c r="BK134" s="57"/>
    </row>
    <row r="135" spans="1:63" ht="24" x14ac:dyDescent="0.35">
      <c r="A135" s="17"/>
      <c r="B135" s="115" t="s">
        <v>163</v>
      </c>
      <c r="C135" s="56"/>
      <c r="D135" s="51" t="s">
        <v>660</v>
      </c>
      <c r="E135" s="123" t="s">
        <v>338</v>
      </c>
      <c r="F135" s="131"/>
      <c r="G135" s="152">
        <v>2020</v>
      </c>
      <c r="H135" s="152">
        <v>1915.6640652391627</v>
      </c>
      <c r="I135" s="152">
        <f t="shared" ref="I135" si="23">H135</f>
        <v>1915.6640652391627</v>
      </c>
      <c r="J135" s="152">
        <v>1843.7920134222504</v>
      </c>
      <c r="K135" s="152">
        <v>1512.8411802160331</v>
      </c>
      <c r="L135" s="152">
        <v>1181.8903470098153</v>
      </c>
      <c r="M135" s="152">
        <v>850.93951380359795</v>
      </c>
      <c r="N135" s="152">
        <v>519.98868059738038</v>
      </c>
      <c r="O135" s="152">
        <v>691.77406685659957</v>
      </c>
      <c r="P135" s="152">
        <v>863.55945311581877</v>
      </c>
      <c r="Q135" s="152">
        <v>1035.344839375038</v>
      </c>
      <c r="R135" s="152">
        <v>1207.1302256342572</v>
      </c>
      <c r="S135" s="152">
        <v>1378.9156118934761</v>
      </c>
      <c r="T135" s="152">
        <v>1361.8501322909647</v>
      </c>
      <c r="U135" s="152">
        <v>1344.7846526884532</v>
      </c>
      <c r="V135" s="152">
        <v>1327.7191730859417</v>
      </c>
      <c r="W135" s="152">
        <v>1310.6536934834303</v>
      </c>
      <c r="X135" s="152">
        <v>1293.5882138809184</v>
      </c>
      <c r="Y135" s="152">
        <v>1310.6536934834298</v>
      </c>
      <c r="Z135" s="152">
        <v>1327.7191730859413</v>
      </c>
      <c r="AA135" s="152">
        <v>1344.784652688453</v>
      </c>
      <c r="AB135" s="152">
        <v>1361.8501322909644</v>
      </c>
      <c r="AC135" s="152">
        <v>1378.9156118934761</v>
      </c>
      <c r="AD135" s="152">
        <v>1378.9156118934761</v>
      </c>
      <c r="AE135" s="152">
        <v>1378.9156118934761</v>
      </c>
      <c r="AF135" s="152">
        <v>1378.9156118934761</v>
      </c>
      <c r="AG135" s="152">
        <v>1378.9156118934764</v>
      </c>
      <c r="AH135" s="152">
        <v>1378.9156118934761</v>
      </c>
      <c r="AI135" s="152">
        <v>1378.9156118934761</v>
      </c>
      <c r="AJ135" s="152">
        <v>1378.9156118934761</v>
      </c>
      <c r="AK135" s="152">
        <v>1378.9156118934761</v>
      </c>
      <c r="AL135" s="152">
        <v>1378.9156118934761</v>
      </c>
      <c r="AM135" s="152">
        <v>1378.9156118934761</v>
      </c>
      <c r="AN135" s="52" t="s">
        <v>664</v>
      </c>
      <c r="AO135" s="52">
        <v>2022</v>
      </c>
      <c r="AP135" s="46" t="s">
        <v>339</v>
      </c>
      <c r="AQ135" s="46" t="s">
        <v>558</v>
      </c>
      <c r="AR135" s="46" t="s">
        <v>338</v>
      </c>
      <c r="AS135" s="46" t="s">
        <v>558</v>
      </c>
      <c r="AT135" s="46" t="s">
        <v>558</v>
      </c>
      <c r="AU135" s="46" t="s">
        <v>558</v>
      </c>
      <c r="AV135" s="46" t="s">
        <v>339</v>
      </c>
      <c r="AW135" s="46" t="s">
        <v>339</v>
      </c>
      <c r="AX135" s="46" t="s">
        <v>339</v>
      </c>
      <c r="AY135" s="46" t="s">
        <v>339</v>
      </c>
      <c r="AZ135" s="46" t="s">
        <v>339</v>
      </c>
      <c r="BA135" s="47" t="s">
        <v>668</v>
      </c>
      <c r="BB135" s="135" t="s">
        <v>520</v>
      </c>
      <c r="BC135" s="137"/>
      <c r="BD135" s="17"/>
      <c r="BE135" s="17"/>
      <c r="BF135" s="17"/>
      <c r="BG135" s="62"/>
      <c r="BH135" s="62"/>
      <c r="BI135" s="62"/>
      <c r="BJ135" s="17"/>
      <c r="BK135" s="17"/>
    </row>
    <row r="136" spans="1:63" ht="24" x14ac:dyDescent="0.35">
      <c r="A136" s="17"/>
      <c r="B136" s="115" t="s">
        <v>145</v>
      </c>
      <c r="C136" s="56"/>
      <c r="D136" s="51" t="s">
        <v>660</v>
      </c>
      <c r="E136" s="123" t="s">
        <v>339</v>
      </c>
      <c r="F136" s="131"/>
      <c r="G136" s="152"/>
      <c r="H136" s="152"/>
      <c r="I136" s="152"/>
      <c r="J136" s="152"/>
      <c r="K136" s="152"/>
      <c r="L136" s="152"/>
      <c r="M136" s="152"/>
      <c r="N136" s="152"/>
      <c r="O136" s="152"/>
      <c r="P136" s="152"/>
      <c r="Q136" s="152"/>
      <c r="R136" s="152"/>
      <c r="S136" s="152"/>
      <c r="T136" s="152"/>
      <c r="U136" s="152"/>
      <c r="V136" s="152"/>
      <c r="W136" s="152"/>
      <c r="X136" s="152"/>
      <c r="Y136" s="152"/>
      <c r="Z136" s="152"/>
      <c r="AA136" s="152"/>
      <c r="AB136" s="152"/>
      <c r="AC136" s="152"/>
      <c r="AD136" s="152"/>
      <c r="AE136" s="152"/>
      <c r="AF136" s="152"/>
      <c r="AG136" s="152"/>
      <c r="AH136" s="152"/>
      <c r="AI136" s="152"/>
      <c r="AJ136" s="152"/>
      <c r="AK136" s="152"/>
      <c r="AL136" s="152"/>
      <c r="AM136" s="152"/>
      <c r="AN136" s="63"/>
      <c r="AO136" s="63"/>
      <c r="AP136" s="46" t="s">
        <v>339</v>
      </c>
      <c r="AQ136" s="46" t="s">
        <v>558</v>
      </c>
      <c r="AR136" s="46" t="s">
        <v>558</v>
      </c>
      <c r="AS136" s="46" t="s">
        <v>558</v>
      </c>
      <c r="AT136" s="46" t="s">
        <v>558</v>
      </c>
      <c r="AU136" s="46" t="s">
        <v>558</v>
      </c>
      <c r="AV136" s="46" t="s">
        <v>339</v>
      </c>
      <c r="AW136" s="46" t="s">
        <v>339</v>
      </c>
      <c r="AX136" s="46" t="s">
        <v>339</v>
      </c>
      <c r="AY136" s="46" t="s">
        <v>339</v>
      </c>
      <c r="AZ136" s="46" t="s">
        <v>558</v>
      </c>
      <c r="BA136" s="47"/>
      <c r="BB136" s="135" t="s">
        <v>521</v>
      </c>
      <c r="BC136" s="137"/>
      <c r="BD136" s="17"/>
      <c r="BE136" s="17"/>
      <c r="BF136" s="17"/>
      <c r="BG136" s="57"/>
      <c r="BH136" s="57"/>
      <c r="BI136" s="57"/>
      <c r="BJ136" s="57"/>
      <c r="BK136" s="57"/>
    </row>
    <row r="137" spans="1:63" ht="24" x14ac:dyDescent="0.35">
      <c r="A137" s="17"/>
      <c r="B137" s="112" t="s">
        <v>171</v>
      </c>
      <c r="C137" s="56"/>
      <c r="D137" s="51" t="s">
        <v>660</v>
      </c>
      <c r="E137" s="123" t="s">
        <v>339</v>
      </c>
      <c r="F137" s="131"/>
      <c r="G137" s="152"/>
      <c r="H137" s="152"/>
      <c r="I137" s="152"/>
      <c r="J137" s="152"/>
      <c r="K137" s="152"/>
      <c r="L137" s="152"/>
      <c r="M137" s="152"/>
      <c r="N137" s="152"/>
      <c r="O137" s="152"/>
      <c r="P137" s="152"/>
      <c r="Q137" s="152"/>
      <c r="R137" s="152"/>
      <c r="S137" s="152"/>
      <c r="T137" s="152"/>
      <c r="U137" s="152"/>
      <c r="V137" s="152"/>
      <c r="W137" s="152"/>
      <c r="X137" s="152"/>
      <c r="Y137" s="152"/>
      <c r="Z137" s="152"/>
      <c r="AA137" s="152"/>
      <c r="AB137" s="152"/>
      <c r="AC137" s="152"/>
      <c r="AD137" s="152"/>
      <c r="AE137" s="152"/>
      <c r="AF137" s="152"/>
      <c r="AG137" s="152"/>
      <c r="AH137" s="152"/>
      <c r="AI137" s="152"/>
      <c r="AJ137" s="152"/>
      <c r="AK137" s="152"/>
      <c r="AL137" s="152"/>
      <c r="AM137" s="152"/>
      <c r="AN137" s="63"/>
      <c r="AO137" s="63"/>
      <c r="AP137" s="46" t="s">
        <v>339</v>
      </c>
      <c r="AQ137" s="46" t="s">
        <v>558</v>
      </c>
      <c r="AR137" s="46" t="s">
        <v>558</v>
      </c>
      <c r="AS137" s="46" t="s">
        <v>558</v>
      </c>
      <c r="AT137" s="46" t="s">
        <v>558</v>
      </c>
      <c r="AU137" s="46" t="s">
        <v>558</v>
      </c>
      <c r="AV137" s="46" t="s">
        <v>339</v>
      </c>
      <c r="AW137" s="46" t="s">
        <v>339</v>
      </c>
      <c r="AX137" s="46" t="s">
        <v>339</v>
      </c>
      <c r="AY137" s="46" t="s">
        <v>339</v>
      </c>
      <c r="AZ137" s="46" t="s">
        <v>558</v>
      </c>
      <c r="BA137" s="47"/>
      <c r="BB137" s="135" t="s">
        <v>522</v>
      </c>
      <c r="BC137" s="137"/>
      <c r="BD137" s="17"/>
      <c r="BE137" s="17"/>
      <c r="BF137" s="17"/>
      <c r="BG137" s="62"/>
      <c r="BH137" s="62"/>
      <c r="BI137" s="62"/>
      <c r="BJ137" s="17"/>
      <c r="BK137" s="17"/>
    </row>
    <row r="138" spans="1:63" ht="24" x14ac:dyDescent="0.35">
      <c r="A138" s="17"/>
      <c r="B138" s="112" t="s">
        <v>172</v>
      </c>
      <c r="C138" s="56"/>
      <c r="D138" s="51" t="s">
        <v>660</v>
      </c>
      <c r="E138" s="123" t="s">
        <v>339</v>
      </c>
      <c r="F138" s="131"/>
      <c r="G138" s="152"/>
      <c r="H138" s="152"/>
      <c r="I138" s="152"/>
      <c r="J138" s="152"/>
      <c r="K138" s="152"/>
      <c r="L138" s="152"/>
      <c r="M138" s="152"/>
      <c r="N138" s="152"/>
      <c r="O138" s="152"/>
      <c r="P138" s="152"/>
      <c r="Q138" s="152"/>
      <c r="R138" s="152"/>
      <c r="S138" s="152"/>
      <c r="T138" s="152"/>
      <c r="U138" s="152"/>
      <c r="V138" s="152"/>
      <c r="W138" s="152"/>
      <c r="X138" s="152"/>
      <c r="Y138" s="152"/>
      <c r="Z138" s="152"/>
      <c r="AA138" s="152"/>
      <c r="AB138" s="152"/>
      <c r="AC138" s="152"/>
      <c r="AD138" s="152"/>
      <c r="AE138" s="152"/>
      <c r="AF138" s="152"/>
      <c r="AG138" s="152"/>
      <c r="AH138" s="152"/>
      <c r="AI138" s="152"/>
      <c r="AJ138" s="152"/>
      <c r="AK138" s="152"/>
      <c r="AL138" s="152"/>
      <c r="AM138" s="152"/>
      <c r="AN138" s="63"/>
      <c r="AO138" s="63"/>
      <c r="AP138" s="46" t="s">
        <v>558</v>
      </c>
      <c r="AQ138" s="46" t="s">
        <v>558</v>
      </c>
      <c r="AR138" s="46" t="s">
        <v>558</v>
      </c>
      <c r="AS138" s="46" t="s">
        <v>558</v>
      </c>
      <c r="AT138" s="46" t="s">
        <v>558</v>
      </c>
      <c r="AU138" s="46" t="s">
        <v>558</v>
      </c>
      <c r="AV138" s="46" t="s">
        <v>339</v>
      </c>
      <c r="AW138" s="46" t="s">
        <v>339</v>
      </c>
      <c r="AX138" s="46" t="s">
        <v>339</v>
      </c>
      <c r="AY138" s="46" t="s">
        <v>339</v>
      </c>
      <c r="AZ138" s="46" t="s">
        <v>558</v>
      </c>
      <c r="BA138" s="47"/>
      <c r="BB138" s="135" t="s">
        <v>523</v>
      </c>
      <c r="BC138" s="137"/>
      <c r="BD138" s="17"/>
      <c r="BE138" s="17"/>
      <c r="BF138" s="17"/>
      <c r="BG138" s="57"/>
      <c r="BH138" s="57"/>
      <c r="BI138" s="57"/>
      <c r="BJ138" s="57"/>
      <c r="BK138" s="57"/>
    </row>
    <row r="139" spans="1:63" ht="24" x14ac:dyDescent="0.35">
      <c r="A139" s="17"/>
      <c r="B139" s="112" t="s">
        <v>173</v>
      </c>
      <c r="C139" s="56"/>
      <c r="D139" s="51" t="s">
        <v>660</v>
      </c>
      <c r="E139" s="123" t="s">
        <v>339</v>
      </c>
      <c r="F139" s="52"/>
      <c r="G139" s="152"/>
      <c r="H139" s="152"/>
      <c r="I139" s="152"/>
      <c r="J139" s="152"/>
      <c r="K139" s="152"/>
      <c r="L139" s="152"/>
      <c r="M139" s="152"/>
      <c r="N139" s="152"/>
      <c r="O139" s="152"/>
      <c r="P139" s="152"/>
      <c r="Q139" s="152"/>
      <c r="R139" s="152"/>
      <c r="S139" s="152"/>
      <c r="T139" s="152"/>
      <c r="U139" s="152"/>
      <c r="V139" s="152"/>
      <c r="W139" s="152"/>
      <c r="X139" s="152"/>
      <c r="Y139" s="152"/>
      <c r="Z139" s="152"/>
      <c r="AA139" s="152"/>
      <c r="AB139" s="152"/>
      <c r="AC139" s="152"/>
      <c r="AD139" s="152"/>
      <c r="AE139" s="152"/>
      <c r="AF139" s="152"/>
      <c r="AG139" s="152"/>
      <c r="AH139" s="152"/>
      <c r="AI139" s="152"/>
      <c r="AJ139" s="152"/>
      <c r="AK139" s="152"/>
      <c r="AL139" s="152"/>
      <c r="AM139" s="152"/>
      <c r="AN139" s="63"/>
      <c r="AO139" s="63"/>
      <c r="AP139" s="46" t="s">
        <v>558</v>
      </c>
      <c r="AQ139" s="46" t="s">
        <v>558</v>
      </c>
      <c r="AR139" s="46" t="s">
        <v>558</v>
      </c>
      <c r="AS139" s="46" t="s">
        <v>558</v>
      </c>
      <c r="AT139" s="46" t="s">
        <v>558</v>
      </c>
      <c r="AU139" s="46" t="s">
        <v>558</v>
      </c>
      <c r="AV139" s="46" t="s">
        <v>339</v>
      </c>
      <c r="AW139" s="46" t="s">
        <v>339</v>
      </c>
      <c r="AX139" s="46" t="s">
        <v>339</v>
      </c>
      <c r="AY139" s="46" t="s">
        <v>339</v>
      </c>
      <c r="AZ139" s="46" t="s">
        <v>558</v>
      </c>
      <c r="BA139" s="47"/>
      <c r="BB139" s="135" t="s">
        <v>524</v>
      </c>
      <c r="BC139" s="137"/>
      <c r="BD139" s="17"/>
      <c r="BE139" s="17"/>
      <c r="BF139" s="17"/>
      <c r="BG139" s="62"/>
      <c r="BH139" s="62"/>
      <c r="BI139" s="62"/>
      <c r="BJ139" s="17"/>
      <c r="BK139" s="17"/>
    </row>
    <row r="140" spans="1:63" ht="24" x14ac:dyDescent="0.35">
      <c r="A140" s="17"/>
      <c r="B140" s="112" t="s">
        <v>145</v>
      </c>
      <c r="C140" s="56"/>
      <c r="D140" s="51" t="s">
        <v>660</v>
      </c>
      <c r="E140" s="123" t="s">
        <v>339</v>
      </c>
      <c r="F140" s="131"/>
      <c r="G140" s="152"/>
      <c r="H140" s="152"/>
      <c r="I140" s="152"/>
      <c r="J140" s="152"/>
      <c r="K140" s="152"/>
      <c r="L140" s="152"/>
      <c r="M140" s="152"/>
      <c r="N140" s="152"/>
      <c r="O140" s="152"/>
      <c r="P140" s="152"/>
      <c r="Q140" s="152"/>
      <c r="R140" s="152"/>
      <c r="S140" s="152"/>
      <c r="T140" s="152"/>
      <c r="U140" s="152"/>
      <c r="V140" s="152"/>
      <c r="W140" s="152"/>
      <c r="X140" s="152"/>
      <c r="Y140" s="152"/>
      <c r="Z140" s="152"/>
      <c r="AA140" s="152"/>
      <c r="AB140" s="152"/>
      <c r="AC140" s="152"/>
      <c r="AD140" s="152"/>
      <c r="AE140" s="152"/>
      <c r="AF140" s="152"/>
      <c r="AG140" s="152"/>
      <c r="AH140" s="152"/>
      <c r="AI140" s="152"/>
      <c r="AJ140" s="152"/>
      <c r="AK140" s="152"/>
      <c r="AL140" s="152"/>
      <c r="AM140" s="152"/>
      <c r="AN140" s="63"/>
      <c r="AO140" s="63"/>
      <c r="AP140" s="46" t="s">
        <v>558</v>
      </c>
      <c r="AQ140" s="46" t="s">
        <v>558</v>
      </c>
      <c r="AR140" s="46" t="s">
        <v>558</v>
      </c>
      <c r="AS140" s="46" t="s">
        <v>558</v>
      </c>
      <c r="AT140" s="46" t="s">
        <v>558</v>
      </c>
      <c r="AU140" s="46" t="s">
        <v>558</v>
      </c>
      <c r="AV140" s="46" t="s">
        <v>339</v>
      </c>
      <c r="AW140" s="46" t="s">
        <v>339</v>
      </c>
      <c r="AX140" s="46" t="s">
        <v>339</v>
      </c>
      <c r="AY140" s="46" t="s">
        <v>339</v>
      </c>
      <c r="AZ140" s="46" t="s">
        <v>558</v>
      </c>
      <c r="BA140" s="47"/>
      <c r="BB140" s="135" t="s">
        <v>525</v>
      </c>
      <c r="BC140" s="137"/>
      <c r="BD140" s="17"/>
      <c r="BE140" s="17"/>
      <c r="BF140" s="17"/>
      <c r="BG140" s="57"/>
      <c r="BH140" s="57"/>
      <c r="BI140" s="57"/>
      <c r="BJ140" s="57"/>
      <c r="BK140" s="57"/>
    </row>
    <row r="141" spans="1:63" x14ac:dyDescent="0.35">
      <c r="A141" s="17"/>
      <c r="B141" s="113" t="s">
        <v>174</v>
      </c>
      <c r="C141" s="56"/>
      <c r="D141" s="51" t="s">
        <v>660</v>
      </c>
      <c r="E141" s="123" t="s">
        <v>339</v>
      </c>
      <c r="F141" s="131"/>
      <c r="G141" s="152"/>
      <c r="H141" s="152"/>
      <c r="I141" s="152"/>
      <c r="J141" s="152"/>
      <c r="K141" s="152"/>
      <c r="L141" s="152"/>
      <c r="M141" s="152"/>
      <c r="N141" s="152"/>
      <c r="O141" s="152"/>
      <c r="P141" s="152"/>
      <c r="Q141" s="152"/>
      <c r="R141" s="152"/>
      <c r="S141" s="152"/>
      <c r="T141" s="152"/>
      <c r="U141" s="152"/>
      <c r="V141" s="152"/>
      <c r="W141" s="152"/>
      <c r="X141" s="152"/>
      <c r="Y141" s="152"/>
      <c r="Z141" s="152"/>
      <c r="AA141" s="152"/>
      <c r="AB141" s="152"/>
      <c r="AC141" s="152"/>
      <c r="AD141" s="152"/>
      <c r="AE141" s="152"/>
      <c r="AF141" s="152"/>
      <c r="AG141" s="152"/>
      <c r="AH141" s="152"/>
      <c r="AI141" s="152"/>
      <c r="AJ141" s="152"/>
      <c r="AK141" s="152"/>
      <c r="AL141" s="152"/>
      <c r="AM141" s="152"/>
      <c r="AN141" s="63"/>
      <c r="AO141" s="63"/>
      <c r="AP141" s="46" t="s">
        <v>558</v>
      </c>
      <c r="AQ141" s="46" t="s">
        <v>558</v>
      </c>
      <c r="AR141" s="46" t="s">
        <v>558</v>
      </c>
      <c r="AS141" s="46" t="s">
        <v>558</v>
      </c>
      <c r="AT141" s="46" t="s">
        <v>558</v>
      </c>
      <c r="AU141" s="46" t="s">
        <v>558</v>
      </c>
      <c r="AV141" s="46" t="s">
        <v>339</v>
      </c>
      <c r="AW141" s="46" t="s">
        <v>339</v>
      </c>
      <c r="AX141" s="46" t="s">
        <v>339</v>
      </c>
      <c r="AY141" s="46" t="s">
        <v>339</v>
      </c>
      <c r="AZ141" s="46" t="s">
        <v>558</v>
      </c>
      <c r="BA141" s="47"/>
      <c r="BB141" s="135" t="s">
        <v>175</v>
      </c>
      <c r="BC141" s="137"/>
      <c r="BD141" s="17"/>
      <c r="BE141" s="17"/>
      <c r="BF141" s="17"/>
      <c r="BG141" s="62"/>
      <c r="BH141" s="62"/>
      <c r="BI141" s="62"/>
      <c r="BJ141" s="17"/>
      <c r="BK141" s="17"/>
    </row>
    <row r="142" spans="1:63" x14ac:dyDescent="0.35">
      <c r="A142" s="17"/>
      <c r="B142" s="72" t="s">
        <v>176</v>
      </c>
      <c r="C142" s="73"/>
      <c r="D142" s="74"/>
      <c r="E142" s="126"/>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75"/>
      <c r="AL142" s="75"/>
      <c r="AM142" s="75"/>
      <c r="AN142" s="75"/>
      <c r="AO142" s="75"/>
      <c r="AP142" s="75"/>
      <c r="AQ142" s="75"/>
      <c r="AR142" s="75"/>
      <c r="AS142" s="75"/>
      <c r="AT142" s="75"/>
      <c r="AU142" s="75"/>
      <c r="AV142" s="75"/>
      <c r="AW142" s="75"/>
      <c r="AX142" s="75"/>
      <c r="AY142" s="75"/>
      <c r="AZ142" s="75"/>
      <c r="BA142" s="75"/>
      <c r="BB142" s="44"/>
      <c r="BC142" s="44"/>
      <c r="BD142" s="17"/>
      <c r="BE142" s="17"/>
      <c r="BF142" s="17"/>
      <c r="BG142" s="57"/>
      <c r="BH142" s="57"/>
      <c r="BI142" s="57"/>
      <c r="BJ142" s="57"/>
      <c r="BK142" s="57"/>
    </row>
    <row r="143" spans="1:63" ht="24" x14ac:dyDescent="0.35">
      <c r="A143" s="17"/>
      <c r="B143" s="113" t="s">
        <v>177</v>
      </c>
      <c r="C143" s="56"/>
      <c r="D143" s="76"/>
      <c r="E143" s="77"/>
      <c r="F143" s="132"/>
      <c r="G143" s="76"/>
      <c r="H143" s="76"/>
      <c r="I143" s="76"/>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c r="AK143" s="78"/>
      <c r="AL143" s="78"/>
      <c r="AM143" s="78"/>
      <c r="AN143" s="78"/>
      <c r="AO143" s="76"/>
      <c r="AP143" s="78"/>
      <c r="AQ143" s="78"/>
      <c r="AR143" s="78"/>
      <c r="AS143" s="78"/>
      <c r="AT143" s="78"/>
      <c r="AU143" s="78"/>
      <c r="AV143" s="78"/>
      <c r="AW143" s="78"/>
      <c r="AX143" s="78"/>
      <c r="AY143" s="78"/>
      <c r="AZ143" s="78"/>
      <c r="BA143" s="78"/>
      <c r="BB143" s="135" t="str">
        <f>CONCATENATE(B143,"|","|",D143)</f>
        <v>Electricity prices by type of using sector||</v>
      </c>
      <c r="BC143" s="137"/>
      <c r="BD143" s="17"/>
      <c r="BE143" s="17"/>
      <c r="BF143" s="17"/>
      <c r="BG143" s="62"/>
      <c r="BH143" s="62"/>
      <c r="BI143" s="62"/>
      <c r="BJ143" s="17"/>
      <c r="BK143" s="17"/>
    </row>
    <row r="144" spans="1:63" ht="24" x14ac:dyDescent="0.35">
      <c r="A144" s="17"/>
      <c r="B144" s="114" t="s">
        <v>167</v>
      </c>
      <c r="C144" s="56"/>
      <c r="D144" s="51" t="s">
        <v>178</v>
      </c>
      <c r="E144" s="123" t="s">
        <v>339</v>
      </c>
      <c r="F144" s="131"/>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46" t="s">
        <v>339</v>
      </c>
      <c r="AQ144" s="46" t="s">
        <v>339</v>
      </c>
      <c r="AR144" s="46" t="s">
        <v>339</v>
      </c>
      <c r="AS144" s="46" t="s">
        <v>339</v>
      </c>
      <c r="AT144" s="46" t="s">
        <v>339</v>
      </c>
      <c r="AU144" s="46" t="s">
        <v>339</v>
      </c>
      <c r="AV144" s="46" t="s">
        <v>339</v>
      </c>
      <c r="AW144" s="46" t="s">
        <v>339</v>
      </c>
      <c r="AX144" s="46" t="s">
        <v>339</v>
      </c>
      <c r="AY144" s="46" t="s">
        <v>339</v>
      </c>
      <c r="AZ144" s="46" t="s">
        <v>339</v>
      </c>
      <c r="BA144" s="47"/>
      <c r="BB144" s="135" t="s">
        <v>369</v>
      </c>
      <c r="BC144" s="137" t="s">
        <v>345</v>
      </c>
      <c r="BD144" s="17"/>
      <c r="BE144" s="17"/>
      <c r="BF144" s="17"/>
      <c r="BG144" s="57"/>
      <c r="BH144" s="57"/>
      <c r="BI144" s="57"/>
      <c r="BJ144" s="57"/>
      <c r="BK144" s="57"/>
    </row>
    <row r="145" spans="1:63" ht="24" x14ac:dyDescent="0.35">
      <c r="A145" s="17"/>
      <c r="B145" s="114" t="s">
        <v>165</v>
      </c>
      <c r="C145" s="56"/>
      <c r="D145" s="51" t="s">
        <v>178</v>
      </c>
      <c r="E145" s="123" t="s">
        <v>339</v>
      </c>
      <c r="F145" s="131"/>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46" t="s">
        <v>339</v>
      </c>
      <c r="AQ145" s="46" t="s">
        <v>339</v>
      </c>
      <c r="AR145" s="46" t="s">
        <v>339</v>
      </c>
      <c r="AS145" s="46" t="s">
        <v>339</v>
      </c>
      <c r="AT145" s="46" t="s">
        <v>339</v>
      </c>
      <c r="AU145" s="46" t="s">
        <v>339</v>
      </c>
      <c r="AV145" s="46" t="s">
        <v>339</v>
      </c>
      <c r="AW145" s="46" t="s">
        <v>339</v>
      </c>
      <c r="AX145" s="46" t="s">
        <v>339</v>
      </c>
      <c r="AY145" s="46" t="s">
        <v>339</v>
      </c>
      <c r="AZ145" s="46" t="s">
        <v>339</v>
      </c>
      <c r="BA145" s="47"/>
      <c r="BB145" s="135" t="s">
        <v>370</v>
      </c>
      <c r="BC145" s="137" t="s">
        <v>345</v>
      </c>
      <c r="BD145" s="17"/>
      <c r="BE145" s="17"/>
      <c r="BF145" s="17"/>
      <c r="BG145" s="62"/>
      <c r="BH145" s="62"/>
      <c r="BI145" s="62"/>
      <c r="BJ145" s="17"/>
      <c r="BK145" s="17"/>
    </row>
    <row r="146" spans="1:63" ht="24" x14ac:dyDescent="0.35">
      <c r="A146" s="17"/>
      <c r="B146" s="114" t="s">
        <v>168</v>
      </c>
      <c r="C146" s="56"/>
      <c r="D146" s="51" t="s">
        <v>178</v>
      </c>
      <c r="E146" s="123" t="s">
        <v>339</v>
      </c>
      <c r="F146" s="131"/>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46" t="s">
        <v>339</v>
      </c>
      <c r="AQ146" s="46" t="s">
        <v>339</v>
      </c>
      <c r="AR146" s="46" t="s">
        <v>339</v>
      </c>
      <c r="AS146" s="46" t="s">
        <v>339</v>
      </c>
      <c r="AT146" s="46" t="s">
        <v>339</v>
      </c>
      <c r="AU146" s="46" t="s">
        <v>339</v>
      </c>
      <c r="AV146" s="46" t="s">
        <v>339</v>
      </c>
      <c r="AW146" s="46" t="s">
        <v>339</v>
      </c>
      <c r="AX146" s="46" t="s">
        <v>339</v>
      </c>
      <c r="AY146" s="46" t="s">
        <v>339</v>
      </c>
      <c r="AZ146" s="46" t="s">
        <v>339</v>
      </c>
      <c r="BA146" s="47"/>
      <c r="BB146" s="135" t="s">
        <v>371</v>
      </c>
      <c r="BC146" s="137" t="s">
        <v>345</v>
      </c>
      <c r="BD146" s="17"/>
      <c r="BE146" s="17"/>
      <c r="BF146" s="17"/>
      <c r="BG146" s="57"/>
      <c r="BH146" s="57"/>
      <c r="BI146" s="57"/>
      <c r="BJ146" s="57"/>
      <c r="BK146" s="57"/>
    </row>
    <row r="147" spans="1:63" ht="24" x14ac:dyDescent="0.35">
      <c r="A147" s="17"/>
      <c r="B147" s="113" t="s">
        <v>179</v>
      </c>
      <c r="C147" s="56"/>
      <c r="D147" s="76"/>
      <c r="E147" s="77"/>
      <c r="F147" s="132"/>
      <c r="G147" s="76"/>
      <c r="H147" s="76"/>
      <c r="I147" s="76"/>
      <c r="J147" s="79"/>
      <c r="K147" s="79"/>
      <c r="L147" s="79"/>
      <c r="M147" s="79"/>
      <c r="N147" s="79"/>
      <c r="O147" s="79"/>
      <c r="P147" s="79"/>
      <c r="Q147" s="79"/>
      <c r="R147" s="79"/>
      <c r="S147" s="79"/>
      <c r="T147" s="79"/>
      <c r="U147" s="79"/>
      <c r="V147" s="79"/>
      <c r="W147" s="79"/>
      <c r="X147" s="79"/>
      <c r="Y147" s="79"/>
      <c r="Z147" s="79"/>
      <c r="AA147" s="79"/>
      <c r="AB147" s="79"/>
      <c r="AC147" s="79"/>
      <c r="AD147" s="79"/>
      <c r="AE147" s="79"/>
      <c r="AF147" s="79"/>
      <c r="AG147" s="79"/>
      <c r="AH147" s="79"/>
      <c r="AI147" s="79"/>
      <c r="AJ147" s="79"/>
      <c r="AK147" s="79"/>
      <c r="AL147" s="79"/>
      <c r="AM147" s="79"/>
      <c r="AN147" s="79"/>
      <c r="AO147" s="76"/>
      <c r="AP147" s="79"/>
      <c r="AQ147" s="79"/>
      <c r="AR147" s="79"/>
      <c r="AS147" s="79"/>
      <c r="AT147" s="79"/>
      <c r="AU147" s="79"/>
      <c r="AV147" s="79"/>
      <c r="AW147" s="79"/>
      <c r="AX147" s="79"/>
      <c r="AY147" s="79"/>
      <c r="AZ147" s="79"/>
      <c r="BA147" s="79"/>
      <c r="BB147" s="135" t="str">
        <f>CONCATENATE(B147,"|","|",D147)</f>
        <v>National retail fuel prices (including taxes, per source and sector)||</v>
      </c>
      <c r="BC147" s="137"/>
      <c r="BD147" s="17"/>
      <c r="BE147" s="17"/>
      <c r="BF147" s="17"/>
      <c r="BG147" s="62"/>
      <c r="BH147" s="62"/>
      <c r="BI147" s="62"/>
      <c r="BJ147" s="17"/>
      <c r="BK147" s="17"/>
    </row>
    <row r="148" spans="1:63" ht="24" x14ac:dyDescent="0.35">
      <c r="A148" s="17"/>
      <c r="B148" s="114" t="s">
        <v>180</v>
      </c>
      <c r="C148" s="56"/>
      <c r="D148" s="51" t="s">
        <v>181</v>
      </c>
      <c r="E148" s="123" t="s">
        <v>339</v>
      </c>
      <c r="F148" s="131"/>
      <c r="G148" s="52"/>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46" t="s">
        <v>339</v>
      </c>
      <c r="AQ148" s="46" t="s">
        <v>339</v>
      </c>
      <c r="AR148" s="46" t="s">
        <v>339</v>
      </c>
      <c r="AS148" s="46" t="s">
        <v>339</v>
      </c>
      <c r="AT148" s="46" t="s">
        <v>339</v>
      </c>
      <c r="AU148" s="46" t="s">
        <v>339</v>
      </c>
      <c r="AV148" s="46" t="s">
        <v>339</v>
      </c>
      <c r="AW148" s="46" t="s">
        <v>339</v>
      </c>
      <c r="AX148" s="46" t="s">
        <v>339</v>
      </c>
      <c r="AY148" s="46" t="s">
        <v>339</v>
      </c>
      <c r="AZ148" s="46" t="s">
        <v>339</v>
      </c>
      <c r="BA148" s="47"/>
      <c r="BB148" s="135" t="s">
        <v>526</v>
      </c>
      <c r="BC148" s="137" t="s">
        <v>345</v>
      </c>
      <c r="BD148" s="17"/>
      <c r="BE148" s="17"/>
      <c r="BF148" s="17"/>
      <c r="BG148" s="57"/>
      <c r="BH148" s="57"/>
      <c r="BI148" s="57"/>
      <c r="BJ148" s="57"/>
      <c r="BK148" s="57"/>
    </row>
    <row r="149" spans="1:63" ht="24" x14ac:dyDescent="0.35">
      <c r="A149" s="17"/>
      <c r="B149" s="114" t="s">
        <v>372</v>
      </c>
      <c r="C149" s="56"/>
      <c r="D149" s="51" t="s">
        <v>181</v>
      </c>
      <c r="E149" s="123" t="s">
        <v>339</v>
      </c>
      <c r="F149" s="131"/>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46" t="s">
        <v>339</v>
      </c>
      <c r="AQ149" s="46" t="s">
        <v>339</v>
      </c>
      <c r="AR149" s="46" t="s">
        <v>339</v>
      </c>
      <c r="AS149" s="46" t="s">
        <v>339</v>
      </c>
      <c r="AT149" s="46" t="s">
        <v>339</v>
      </c>
      <c r="AU149" s="46" t="s">
        <v>339</v>
      </c>
      <c r="AV149" s="46" t="s">
        <v>339</v>
      </c>
      <c r="AW149" s="46" t="s">
        <v>339</v>
      </c>
      <c r="AX149" s="46" t="s">
        <v>339</v>
      </c>
      <c r="AY149" s="46" t="s">
        <v>339</v>
      </c>
      <c r="AZ149" s="46" t="s">
        <v>339</v>
      </c>
      <c r="BA149" s="47"/>
      <c r="BB149" s="135" t="s">
        <v>527</v>
      </c>
      <c r="BC149" s="137" t="s">
        <v>345</v>
      </c>
      <c r="BD149" s="17"/>
      <c r="BE149" s="17"/>
      <c r="BF149" s="17"/>
      <c r="BG149" s="62"/>
      <c r="BH149" s="62"/>
      <c r="BI149" s="62"/>
      <c r="BJ149" s="17"/>
      <c r="BK149" s="17"/>
    </row>
    <row r="150" spans="1:63" ht="24" x14ac:dyDescent="0.35">
      <c r="A150" s="17"/>
      <c r="B150" s="114" t="s">
        <v>182</v>
      </c>
      <c r="C150" s="56"/>
      <c r="D150" s="51" t="s">
        <v>181</v>
      </c>
      <c r="E150" s="123" t="s">
        <v>339</v>
      </c>
      <c r="F150" s="131"/>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46" t="s">
        <v>339</v>
      </c>
      <c r="AQ150" s="46" t="s">
        <v>339</v>
      </c>
      <c r="AR150" s="46" t="s">
        <v>339</v>
      </c>
      <c r="AS150" s="46" t="s">
        <v>339</v>
      </c>
      <c r="AT150" s="46" t="s">
        <v>339</v>
      </c>
      <c r="AU150" s="46" t="s">
        <v>339</v>
      </c>
      <c r="AV150" s="46" t="s">
        <v>339</v>
      </c>
      <c r="AW150" s="46" t="s">
        <v>339</v>
      </c>
      <c r="AX150" s="46" t="s">
        <v>339</v>
      </c>
      <c r="AY150" s="46" t="s">
        <v>339</v>
      </c>
      <c r="AZ150" s="46" t="s">
        <v>339</v>
      </c>
      <c r="BA150" s="47"/>
      <c r="BB150" s="135" t="s">
        <v>528</v>
      </c>
      <c r="BC150" s="137" t="s">
        <v>345</v>
      </c>
      <c r="BD150" s="17"/>
      <c r="BE150" s="17"/>
      <c r="BF150" s="17"/>
      <c r="BG150" s="57"/>
      <c r="BH150" s="57"/>
      <c r="BI150" s="57"/>
      <c r="BJ150" s="57"/>
      <c r="BK150" s="57"/>
    </row>
    <row r="151" spans="1:63" ht="24" x14ac:dyDescent="0.35">
      <c r="A151" s="17"/>
      <c r="B151" s="114" t="s">
        <v>183</v>
      </c>
      <c r="C151" s="56"/>
      <c r="D151" s="51" t="s">
        <v>181</v>
      </c>
      <c r="E151" s="123" t="s">
        <v>339</v>
      </c>
      <c r="F151" s="131"/>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46" t="s">
        <v>339</v>
      </c>
      <c r="AQ151" s="46" t="s">
        <v>339</v>
      </c>
      <c r="AR151" s="46" t="s">
        <v>339</v>
      </c>
      <c r="AS151" s="46" t="s">
        <v>339</v>
      </c>
      <c r="AT151" s="46" t="s">
        <v>339</v>
      </c>
      <c r="AU151" s="46" t="s">
        <v>339</v>
      </c>
      <c r="AV151" s="46" t="s">
        <v>339</v>
      </c>
      <c r="AW151" s="46" t="s">
        <v>339</v>
      </c>
      <c r="AX151" s="46" t="s">
        <v>339</v>
      </c>
      <c r="AY151" s="46" t="s">
        <v>339</v>
      </c>
      <c r="AZ151" s="46" t="s">
        <v>339</v>
      </c>
      <c r="BA151" s="47"/>
      <c r="BB151" s="135" t="s">
        <v>529</v>
      </c>
      <c r="BC151" s="137" t="s">
        <v>345</v>
      </c>
      <c r="BD151" s="17"/>
      <c r="BE151" s="17"/>
      <c r="BF151" s="17"/>
      <c r="BG151" s="62"/>
      <c r="BH151" s="62"/>
      <c r="BI151" s="62"/>
      <c r="BJ151" s="17"/>
      <c r="BK151" s="17"/>
    </row>
    <row r="152" spans="1:63" ht="24" x14ac:dyDescent="0.35">
      <c r="A152" s="17"/>
      <c r="B152" s="114" t="s">
        <v>184</v>
      </c>
      <c r="C152" s="56"/>
      <c r="D152" s="51" t="s">
        <v>181</v>
      </c>
      <c r="E152" s="123" t="s">
        <v>339</v>
      </c>
      <c r="F152" s="131"/>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46" t="s">
        <v>339</v>
      </c>
      <c r="AQ152" s="46" t="s">
        <v>339</v>
      </c>
      <c r="AR152" s="46" t="s">
        <v>339</v>
      </c>
      <c r="AS152" s="46" t="s">
        <v>339</v>
      </c>
      <c r="AT152" s="46" t="s">
        <v>339</v>
      </c>
      <c r="AU152" s="46" t="s">
        <v>339</v>
      </c>
      <c r="AV152" s="46" t="s">
        <v>339</v>
      </c>
      <c r="AW152" s="46" t="s">
        <v>339</v>
      </c>
      <c r="AX152" s="46" t="s">
        <v>339</v>
      </c>
      <c r="AY152" s="46" t="s">
        <v>339</v>
      </c>
      <c r="AZ152" s="46" t="s">
        <v>339</v>
      </c>
      <c r="BA152" s="47"/>
      <c r="BB152" s="135" t="s">
        <v>530</v>
      </c>
      <c r="BC152" s="137" t="s">
        <v>345</v>
      </c>
      <c r="BD152" s="17"/>
      <c r="BE152" s="17"/>
      <c r="BF152" s="17"/>
      <c r="BG152" s="57"/>
      <c r="BH152" s="57"/>
      <c r="BI152" s="57"/>
      <c r="BJ152" s="57"/>
      <c r="BK152" s="57"/>
    </row>
    <row r="153" spans="1:63" ht="24" x14ac:dyDescent="0.35">
      <c r="A153" s="17"/>
      <c r="B153" s="114" t="s">
        <v>185</v>
      </c>
      <c r="C153" s="56"/>
      <c r="D153" s="51" t="s">
        <v>181</v>
      </c>
      <c r="E153" s="123" t="s">
        <v>339</v>
      </c>
      <c r="F153" s="131"/>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46" t="s">
        <v>339</v>
      </c>
      <c r="AQ153" s="46" t="s">
        <v>339</v>
      </c>
      <c r="AR153" s="46" t="s">
        <v>339</v>
      </c>
      <c r="AS153" s="46" t="s">
        <v>339</v>
      </c>
      <c r="AT153" s="46" t="s">
        <v>339</v>
      </c>
      <c r="AU153" s="46" t="s">
        <v>339</v>
      </c>
      <c r="AV153" s="46" t="s">
        <v>339</v>
      </c>
      <c r="AW153" s="46" t="s">
        <v>339</v>
      </c>
      <c r="AX153" s="46" t="s">
        <v>339</v>
      </c>
      <c r="AY153" s="46" t="s">
        <v>339</v>
      </c>
      <c r="AZ153" s="46" t="s">
        <v>339</v>
      </c>
      <c r="BA153" s="47"/>
      <c r="BB153" s="135" t="s">
        <v>531</v>
      </c>
      <c r="BC153" s="137" t="s">
        <v>345</v>
      </c>
      <c r="BD153" s="17"/>
      <c r="BE153" s="17"/>
      <c r="BF153" s="17"/>
      <c r="BG153" s="62"/>
      <c r="BH153" s="62"/>
      <c r="BI153" s="62"/>
      <c r="BJ153" s="17"/>
      <c r="BK153" s="17"/>
    </row>
    <row r="154" spans="1:63" ht="24" x14ac:dyDescent="0.35">
      <c r="A154" s="17"/>
      <c r="B154" s="114" t="s">
        <v>186</v>
      </c>
      <c r="C154" s="56"/>
      <c r="D154" s="51" t="s">
        <v>181</v>
      </c>
      <c r="E154" s="123" t="s">
        <v>339</v>
      </c>
      <c r="F154" s="131"/>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46" t="s">
        <v>339</v>
      </c>
      <c r="AQ154" s="46" t="s">
        <v>339</v>
      </c>
      <c r="AR154" s="46" t="s">
        <v>339</v>
      </c>
      <c r="AS154" s="46" t="s">
        <v>339</v>
      </c>
      <c r="AT154" s="46" t="s">
        <v>339</v>
      </c>
      <c r="AU154" s="46" t="s">
        <v>339</v>
      </c>
      <c r="AV154" s="46" t="s">
        <v>339</v>
      </c>
      <c r="AW154" s="46" t="s">
        <v>339</v>
      </c>
      <c r="AX154" s="46" t="s">
        <v>339</v>
      </c>
      <c r="AY154" s="46" t="s">
        <v>339</v>
      </c>
      <c r="AZ154" s="46" t="s">
        <v>339</v>
      </c>
      <c r="BA154" s="47"/>
      <c r="BB154" s="135" t="s">
        <v>532</v>
      </c>
      <c r="BC154" s="137" t="s">
        <v>345</v>
      </c>
      <c r="BD154" s="17"/>
      <c r="BE154" s="17"/>
      <c r="BF154" s="17"/>
      <c r="BG154" s="57"/>
      <c r="BH154" s="57"/>
      <c r="BI154" s="57"/>
      <c r="BJ154" s="57"/>
      <c r="BK154" s="57"/>
    </row>
    <row r="155" spans="1:63" ht="24" x14ac:dyDescent="0.35">
      <c r="A155" s="17"/>
      <c r="B155" s="114" t="s">
        <v>187</v>
      </c>
      <c r="C155" s="56"/>
      <c r="D155" s="51" t="s">
        <v>181</v>
      </c>
      <c r="E155" s="123" t="s">
        <v>339</v>
      </c>
      <c r="F155" s="131"/>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46" t="s">
        <v>339</v>
      </c>
      <c r="AQ155" s="46" t="s">
        <v>339</v>
      </c>
      <c r="AR155" s="46" t="s">
        <v>339</v>
      </c>
      <c r="AS155" s="46" t="s">
        <v>339</v>
      </c>
      <c r="AT155" s="46" t="s">
        <v>339</v>
      </c>
      <c r="AU155" s="46" t="s">
        <v>339</v>
      </c>
      <c r="AV155" s="46" t="s">
        <v>339</v>
      </c>
      <c r="AW155" s="46" t="s">
        <v>339</v>
      </c>
      <c r="AX155" s="46" t="s">
        <v>339</v>
      </c>
      <c r="AY155" s="46" t="s">
        <v>339</v>
      </c>
      <c r="AZ155" s="46" t="s">
        <v>339</v>
      </c>
      <c r="BA155" s="47"/>
      <c r="BB155" s="135" t="s">
        <v>533</v>
      </c>
      <c r="BC155" s="137" t="s">
        <v>345</v>
      </c>
      <c r="BD155" s="17"/>
      <c r="BE155" s="17"/>
      <c r="BF155" s="17"/>
      <c r="BG155" s="62"/>
      <c r="BH155" s="62"/>
      <c r="BI155" s="62"/>
      <c r="BJ155" s="17"/>
      <c r="BK155" s="17"/>
    </row>
    <row r="156" spans="1:63" ht="24" x14ac:dyDescent="0.35">
      <c r="A156" s="17"/>
      <c r="B156" s="114" t="s">
        <v>188</v>
      </c>
      <c r="C156" s="56"/>
      <c r="D156" s="51" t="s">
        <v>181</v>
      </c>
      <c r="E156" s="123" t="s">
        <v>339</v>
      </c>
      <c r="F156" s="131"/>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46" t="s">
        <v>339</v>
      </c>
      <c r="AQ156" s="46" t="s">
        <v>339</v>
      </c>
      <c r="AR156" s="46" t="s">
        <v>339</v>
      </c>
      <c r="AS156" s="46" t="s">
        <v>339</v>
      </c>
      <c r="AT156" s="46" t="s">
        <v>339</v>
      </c>
      <c r="AU156" s="46" t="s">
        <v>339</v>
      </c>
      <c r="AV156" s="46" t="s">
        <v>339</v>
      </c>
      <c r="AW156" s="46" t="s">
        <v>339</v>
      </c>
      <c r="AX156" s="46" t="s">
        <v>339</v>
      </c>
      <c r="AY156" s="46" t="s">
        <v>339</v>
      </c>
      <c r="AZ156" s="46" t="s">
        <v>339</v>
      </c>
      <c r="BA156" s="47"/>
      <c r="BB156" s="135" t="s">
        <v>534</v>
      </c>
      <c r="BC156" s="137" t="s">
        <v>345</v>
      </c>
      <c r="BD156" s="17"/>
      <c r="BE156" s="17"/>
      <c r="BF156" s="17"/>
      <c r="BG156" s="57"/>
      <c r="BH156" s="57"/>
      <c r="BI156" s="57"/>
      <c r="BJ156" s="57"/>
      <c r="BK156" s="57"/>
    </row>
    <row r="157" spans="1:63" ht="24" x14ac:dyDescent="0.35">
      <c r="A157" s="17"/>
      <c r="B157" s="114" t="s">
        <v>189</v>
      </c>
      <c r="C157" s="56"/>
      <c r="D157" s="51" t="s">
        <v>181</v>
      </c>
      <c r="E157" s="123" t="s">
        <v>339</v>
      </c>
      <c r="F157" s="131"/>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46" t="s">
        <v>339</v>
      </c>
      <c r="AQ157" s="46" t="s">
        <v>339</v>
      </c>
      <c r="AR157" s="46" t="s">
        <v>339</v>
      </c>
      <c r="AS157" s="46" t="s">
        <v>339</v>
      </c>
      <c r="AT157" s="46" t="s">
        <v>339</v>
      </c>
      <c r="AU157" s="46" t="s">
        <v>339</v>
      </c>
      <c r="AV157" s="46" t="s">
        <v>339</v>
      </c>
      <c r="AW157" s="46" t="s">
        <v>339</v>
      </c>
      <c r="AX157" s="46" t="s">
        <v>339</v>
      </c>
      <c r="AY157" s="46" t="s">
        <v>339</v>
      </c>
      <c r="AZ157" s="46" t="s">
        <v>339</v>
      </c>
      <c r="BA157" s="47"/>
      <c r="BB157" s="135" t="s">
        <v>535</v>
      </c>
      <c r="BC157" s="137" t="s">
        <v>345</v>
      </c>
      <c r="BD157" s="17"/>
      <c r="BE157" s="17"/>
      <c r="BF157" s="17"/>
      <c r="BG157" s="62"/>
      <c r="BH157" s="62"/>
      <c r="BI157" s="62"/>
      <c r="BJ157" s="17"/>
      <c r="BK157" s="17"/>
    </row>
    <row r="158" spans="1:63" ht="24" x14ac:dyDescent="0.35">
      <c r="A158" s="17"/>
      <c r="B158" s="114" t="s">
        <v>190</v>
      </c>
      <c r="C158" s="56"/>
      <c r="D158" s="51" t="s">
        <v>181</v>
      </c>
      <c r="E158" s="123" t="s">
        <v>339</v>
      </c>
      <c r="F158" s="131"/>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46" t="s">
        <v>339</v>
      </c>
      <c r="AQ158" s="46" t="s">
        <v>339</v>
      </c>
      <c r="AR158" s="46" t="s">
        <v>339</v>
      </c>
      <c r="AS158" s="46" t="s">
        <v>339</v>
      </c>
      <c r="AT158" s="46" t="s">
        <v>339</v>
      </c>
      <c r="AU158" s="46" t="s">
        <v>339</v>
      </c>
      <c r="AV158" s="46" t="s">
        <v>339</v>
      </c>
      <c r="AW158" s="46" t="s">
        <v>339</v>
      </c>
      <c r="AX158" s="46" t="s">
        <v>339</v>
      </c>
      <c r="AY158" s="46" t="s">
        <v>339</v>
      </c>
      <c r="AZ158" s="46" t="s">
        <v>339</v>
      </c>
      <c r="BA158" s="47"/>
      <c r="BB158" s="135" t="s">
        <v>536</v>
      </c>
      <c r="BC158" s="137" t="s">
        <v>345</v>
      </c>
      <c r="BD158" s="17"/>
      <c r="BE158" s="17"/>
      <c r="BF158" s="17"/>
      <c r="BG158" s="57"/>
      <c r="BH158" s="57"/>
      <c r="BI158" s="57"/>
      <c r="BJ158" s="57"/>
      <c r="BK158" s="57"/>
    </row>
    <row r="159" spans="1:63" ht="24" x14ac:dyDescent="0.35">
      <c r="A159" s="17"/>
      <c r="B159" s="114" t="s">
        <v>191</v>
      </c>
      <c r="C159" s="56"/>
      <c r="D159" s="51" t="s">
        <v>181</v>
      </c>
      <c r="E159" s="123" t="s">
        <v>339</v>
      </c>
      <c r="F159" s="131"/>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46" t="s">
        <v>339</v>
      </c>
      <c r="AQ159" s="46" t="s">
        <v>339</v>
      </c>
      <c r="AR159" s="46" t="s">
        <v>339</v>
      </c>
      <c r="AS159" s="46" t="s">
        <v>339</v>
      </c>
      <c r="AT159" s="46" t="s">
        <v>339</v>
      </c>
      <c r="AU159" s="46" t="s">
        <v>339</v>
      </c>
      <c r="AV159" s="46" t="s">
        <v>339</v>
      </c>
      <c r="AW159" s="46" t="s">
        <v>339</v>
      </c>
      <c r="AX159" s="46" t="s">
        <v>339</v>
      </c>
      <c r="AY159" s="46" t="s">
        <v>339</v>
      </c>
      <c r="AZ159" s="46" t="s">
        <v>339</v>
      </c>
      <c r="BA159" s="47"/>
      <c r="BB159" s="135" t="s">
        <v>537</v>
      </c>
      <c r="BC159" s="137" t="s">
        <v>345</v>
      </c>
      <c r="BD159" s="17"/>
      <c r="BE159" s="17"/>
      <c r="BF159" s="17"/>
      <c r="BG159" s="62"/>
      <c r="BH159" s="62"/>
      <c r="BI159" s="62"/>
      <c r="BJ159" s="17"/>
      <c r="BK159" s="17"/>
    </row>
    <row r="160" spans="1:63" x14ac:dyDescent="0.35">
      <c r="A160" s="64"/>
      <c r="B160" s="80" t="s">
        <v>192</v>
      </c>
      <c r="C160" s="81"/>
      <c r="D160" s="82"/>
      <c r="E160" s="127"/>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68"/>
      <c r="BC160" s="68"/>
      <c r="BD160" s="17"/>
      <c r="BE160" s="17"/>
      <c r="BF160" s="17"/>
      <c r="BG160" s="57"/>
      <c r="BH160" s="57"/>
      <c r="BI160" s="57"/>
      <c r="BJ160" s="57"/>
      <c r="BK160" s="57"/>
    </row>
    <row r="161" spans="1:63" x14ac:dyDescent="0.35">
      <c r="A161" s="17"/>
      <c r="B161" s="116" t="s">
        <v>193</v>
      </c>
      <c r="C161" s="84"/>
      <c r="D161" s="85"/>
      <c r="E161" s="128"/>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AL161" s="86"/>
      <c r="AM161" s="86"/>
      <c r="AN161" s="86"/>
      <c r="AO161" s="86"/>
      <c r="AP161" s="86"/>
      <c r="AQ161" s="86"/>
      <c r="AR161" s="86"/>
      <c r="AS161" s="86"/>
      <c r="AT161" s="86"/>
      <c r="AU161" s="86"/>
      <c r="AV161" s="86"/>
      <c r="AW161" s="86"/>
      <c r="AX161" s="86"/>
      <c r="AY161" s="86"/>
      <c r="AZ161" s="86"/>
      <c r="BA161" s="86"/>
      <c r="BB161" s="70"/>
      <c r="BC161" s="70"/>
      <c r="BD161" s="17"/>
      <c r="BE161" s="17"/>
      <c r="BF161" s="17"/>
      <c r="BG161" s="62"/>
      <c r="BH161" s="62"/>
      <c r="BI161" s="62"/>
      <c r="BJ161" s="17"/>
      <c r="BK161" s="17"/>
    </row>
    <row r="162" spans="1:63" x14ac:dyDescent="0.35">
      <c r="A162" s="17"/>
      <c r="B162" s="113" t="s">
        <v>194</v>
      </c>
      <c r="C162" s="56"/>
      <c r="D162" s="87"/>
      <c r="E162" s="87"/>
      <c r="F162" s="133"/>
      <c r="G162" s="87"/>
      <c r="H162" s="87"/>
      <c r="I162" s="87"/>
      <c r="J162" s="87"/>
      <c r="K162" s="87"/>
      <c r="L162" s="87"/>
      <c r="M162" s="87"/>
      <c r="N162" s="87"/>
      <c r="O162" s="87"/>
      <c r="P162" s="87"/>
      <c r="Q162" s="87"/>
      <c r="R162" s="87"/>
      <c r="S162" s="87"/>
      <c r="T162" s="87"/>
      <c r="U162" s="87"/>
      <c r="V162" s="87"/>
      <c r="W162" s="87"/>
      <c r="X162" s="87"/>
      <c r="Y162" s="87"/>
      <c r="Z162" s="87"/>
      <c r="AA162" s="87"/>
      <c r="AB162" s="87"/>
      <c r="AC162" s="87"/>
      <c r="AD162" s="87"/>
      <c r="AE162" s="87"/>
      <c r="AF162" s="87"/>
      <c r="AG162" s="87"/>
      <c r="AH162" s="87"/>
      <c r="AI162" s="87"/>
      <c r="AJ162" s="87"/>
      <c r="AK162" s="87"/>
      <c r="AL162" s="87"/>
      <c r="AM162" s="87"/>
      <c r="AN162" s="87"/>
      <c r="AO162" s="87"/>
      <c r="AP162" s="87"/>
      <c r="AQ162" s="87"/>
      <c r="AR162" s="87"/>
      <c r="AS162" s="87"/>
      <c r="AT162" s="87"/>
      <c r="AU162" s="87"/>
      <c r="AV162" s="87"/>
      <c r="AW162" s="87"/>
      <c r="AX162" s="87"/>
      <c r="AY162" s="87"/>
      <c r="AZ162" s="87"/>
      <c r="BA162" s="87"/>
      <c r="BB162" s="135" t="str">
        <f>CONCATENATE(B162,"|","|",D162)</f>
        <v>Livestock||</v>
      </c>
      <c r="BC162" s="137"/>
      <c r="BD162" s="17"/>
      <c r="BE162" s="17"/>
      <c r="BF162" s="17"/>
      <c r="BG162" s="57"/>
      <c r="BH162" s="57"/>
      <c r="BI162" s="57"/>
      <c r="BJ162" s="57"/>
      <c r="BK162" s="57"/>
    </row>
    <row r="163" spans="1:63" ht="36" x14ac:dyDescent="0.35">
      <c r="A163" s="17"/>
      <c r="B163" s="114" t="s">
        <v>195</v>
      </c>
      <c r="C163" s="56"/>
      <c r="D163" s="51" t="s">
        <v>196</v>
      </c>
      <c r="E163" s="123" t="s">
        <v>338</v>
      </c>
      <c r="F163" s="131" t="s">
        <v>558</v>
      </c>
      <c r="G163" s="52">
        <v>2020</v>
      </c>
      <c r="H163" s="52">
        <v>84.3</v>
      </c>
      <c r="I163" s="52">
        <v>84.3</v>
      </c>
      <c r="J163" s="52">
        <v>83.6</v>
      </c>
      <c r="K163" s="52">
        <v>82.7</v>
      </c>
      <c r="L163" s="52">
        <v>83.1</v>
      </c>
      <c r="M163" s="52">
        <v>83.6</v>
      </c>
      <c r="N163" s="52">
        <v>84.2</v>
      </c>
      <c r="O163" s="52">
        <v>84.8</v>
      </c>
      <c r="P163" s="52">
        <v>85.5</v>
      </c>
      <c r="Q163" s="52">
        <v>86.2</v>
      </c>
      <c r="R163" s="52">
        <v>87.1</v>
      </c>
      <c r="S163" s="52">
        <v>87.9</v>
      </c>
      <c r="T163" s="52">
        <v>88.8</v>
      </c>
      <c r="U163" s="52">
        <v>88.8</v>
      </c>
      <c r="V163" s="52">
        <v>88.8</v>
      </c>
      <c r="W163" s="52">
        <v>88.8</v>
      </c>
      <c r="X163" s="52">
        <v>88.8</v>
      </c>
      <c r="Y163" s="52">
        <v>88.8</v>
      </c>
      <c r="Z163" s="52">
        <v>88.8</v>
      </c>
      <c r="AA163" s="52">
        <v>88.8</v>
      </c>
      <c r="AB163" s="52">
        <v>88.8</v>
      </c>
      <c r="AC163" s="52">
        <v>88.8</v>
      </c>
      <c r="AD163" s="52">
        <v>88.8</v>
      </c>
      <c r="AE163" s="52">
        <v>88.8</v>
      </c>
      <c r="AF163" s="52">
        <v>88.8</v>
      </c>
      <c r="AG163" s="52">
        <v>88.8</v>
      </c>
      <c r="AH163" s="52">
        <v>88.8</v>
      </c>
      <c r="AI163" s="52">
        <v>88.8</v>
      </c>
      <c r="AJ163" s="52">
        <v>88.8</v>
      </c>
      <c r="AK163" s="52">
        <v>88.8</v>
      </c>
      <c r="AL163" s="52">
        <v>88.8</v>
      </c>
      <c r="AM163" s="52">
        <v>88.8</v>
      </c>
      <c r="AN163" s="52" t="s">
        <v>559</v>
      </c>
      <c r="AO163" s="52">
        <v>2022</v>
      </c>
      <c r="AP163" s="46" t="s">
        <v>339</v>
      </c>
      <c r="AQ163" s="46" t="s">
        <v>339</v>
      </c>
      <c r="AR163" s="46" t="s">
        <v>339</v>
      </c>
      <c r="AS163" s="46" t="s">
        <v>339</v>
      </c>
      <c r="AT163" s="46" t="s">
        <v>339</v>
      </c>
      <c r="AU163" s="46" t="s">
        <v>339</v>
      </c>
      <c r="AV163" s="46" t="s">
        <v>339</v>
      </c>
      <c r="AW163" s="46" t="s">
        <v>339</v>
      </c>
      <c r="AX163" s="46" t="s">
        <v>339</v>
      </c>
      <c r="AY163" s="46" t="s">
        <v>339</v>
      </c>
      <c r="AZ163" s="46" t="s">
        <v>339</v>
      </c>
      <c r="BA163" s="47" t="s">
        <v>558</v>
      </c>
      <c r="BB163" s="135" t="s">
        <v>373</v>
      </c>
      <c r="BC163" s="137"/>
      <c r="BD163" s="17"/>
      <c r="BE163" s="17"/>
      <c r="BF163" s="17"/>
      <c r="BG163" s="62"/>
      <c r="BH163" s="62"/>
      <c r="BI163" s="62"/>
      <c r="BJ163" s="17"/>
      <c r="BK163" s="17"/>
    </row>
    <row r="164" spans="1:63" ht="36" x14ac:dyDescent="0.35">
      <c r="A164" s="17"/>
      <c r="B164" s="114" t="s">
        <v>197</v>
      </c>
      <c r="C164" s="56"/>
      <c r="D164" s="51" t="s">
        <v>196</v>
      </c>
      <c r="E164" s="123" t="s">
        <v>338</v>
      </c>
      <c r="F164" s="131" t="s">
        <v>558</v>
      </c>
      <c r="G164" s="52">
        <v>2020</v>
      </c>
      <c r="H164" s="52">
        <v>169</v>
      </c>
      <c r="I164" s="52">
        <v>169</v>
      </c>
      <c r="J164" s="52">
        <v>167.1</v>
      </c>
      <c r="K164" s="52">
        <v>167.5</v>
      </c>
      <c r="L164" s="52">
        <v>168.8</v>
      </c>
      <c r="M164" s="52">
        <v>170.3</v>
      </c>
      <c r="N164" s="52">
        <v>172.7</v>
      </c>
      <c r="O164" s="52">
        <v>175.3</v>
      </c>
      <c r="P164" s="52">
        <v>178.3</v>
      </c>
      <c r="Q164" s="52">
        <v>181.7</v>
      </c>
      <c r="R164" s="52">
        <v>185.5</v>
      </c>
      <c r="S164" s="52">
        <v>189.7</v>
      </c>
      <c r="T164" s="52">
        <v>194.4</v>
      </c>
      <c r="U164" s="52">
        <v>194.4</v>
      </c>
      <c r="V164" s="52">
        <v>194.4</v>
      </c>
      <c r="W164" s="52">
        <v>194.4</v>
      </c>
      <c r="X164" s="52">
        <v>194.4</v>
      </c>
      <c r="Y164" s="52">
        <v>194.4</v>
      </c>
      <c r="Z164" s="52">
        <v>194.4</v>
      </c>
      <c r="AA164" s="52">
        <v>194.4</v>
      </c>
      <c r="AB164" s="52">
        <v>194.4</v>
      </c>
      <c r="AC164" s="52">
        <v>194.4</v>
      </c>
      <c r="AD164" s="52">
        <v>194.4</v>
      </c>
      <c r="AE164" s="52">
        <v>194.4</v>
      </c>
      <c r="AF164" s="52">
        <v>194.4</v>
      </c>
      <c r="AG164" s="52">
        <v>194.4</v>
      </c>
      <c r="AH164" s="52">
        <v>194.4</v>
      </c>
      <c r="AI164" s="52">
        <v>194.4</v>
      </c>
      <c r="AJ164" s="52">
        <v>194.4</v>
      </c>
      <c r="AK164" s="52">
        <v>194.4</v>
      </c>
      <c r="AL164" s="52">
        <v>194.4</v>
      </c>
      <c r="AM164" s="52">
        <v>194.4</v>
      </c>
      <c r="AN164" s="52" t="s">
        <v>559</v>
      </c>
      <c r="AO164" s="52">
        <v>2022</v>
      </c>
      <c r="AP164" s="46" t="s">
        <v>339</v>
      </c>
      <c r="AQ164" s="46" t="s">
        <v>339</v>
      </c>
      <c r="AR164" s="46" t="s">
        <v>339</v>
      </c>
      <c r="AS164" s="46" t="s">
        <v>339</v>
      </c>
      <c r="AT164" s="46" t="s">
        <v>339</v>
      </c>
      <c r="AU164" s="46" t="s">
        <v>339</v>
      </c>
      <c r="AV164" s="46" t="s">
        <v>339</v>
      </c>
      <c r="AW164" s="46" t="s">
        <v>339</v>
      </c>
      <c r="AX164" s="46" t="s">
        <v>339</v>
      </c>
      <c r="AY164" s="46" t="s">
        <v>339</v>
      </c>
      <c r="AZ164" s="46" t="s">
        <v>339</v>
      </c>
      <c r="BA164" s="47" t="s">
        <v>558</v>
      </c>
      <c r="BB164" s="135" t="s">
        <v>374</v>
      </c>
      <c r="BC164" s="137"/>
      <c r="BD164" s="17"/>
      <c r="BE164" s="17"/>
      <c r="BF164" s="17"/>
      <c r="BG164" s="57"/>
      <c r="BH164" s="57"/>
      <c r="BI164" s="57"/>
      <c r="BJ164" s="57"/>
      <c r="BK164" s="57"/>
    </row>
    <row r="165" spans="1:63" ht="36" x14ac:dyDescent="0.35">
      <c r="A165" s="17"/>
      <c r="B165" s="114" t="s">
        <v>198</v>
      </c>
      <c r="C165" s="56"/>
      <c r="D165" s="51" t="s">
        <v>196</v>
      </c>
      <c r="E165" s="123" t="s">
        <v>338</v>
      </c>
      <c r="F165" s="131" t="s">
        <v>558</v>
      </c>
      <c r="G165" s="52">
        <v>2020</v>
      </c>
      <c r="H165" s="52">
        <v>75.3</v>
      </c>
      <c r="I165" s="52">
        <v>75.3</v>
      </c>
      <c r="J165" s="52">
        <v>73.2</v>
      </c>
      <c r="K165" s="52">
        <v>81.900000000000006</v>
      </c>
      <c r="L165" s="52">
        <v>88.2</v>
      </c>
      <c r="M165" s="52">
        <v>92.7</v>
      </c>
      <c r="N165" s="52">
        <v>96.8</v>
      </c>
      <c r="O165" s="52">
        <v>101</v>
      </c>
      <c r="P165" s="52">
        <v>104.7</v>
      </c>
      <c r="Q165" s="52">
        <v>107.8</v>
      </c>
      <c r="R165" s="52">
        <v>110.7</v>
      </c>
      <c r="S165" s="52">
        <v>113.6</v>
      </c>
      <c r="T165" s="52">
        <v>116.3</v>
      </c>
      <c r="U165" s="52">
        <v>116.3</v>
      </c>
      <c r="V165" s="52">
        <v>116.3</v>
      </c>
      <c r="W165" s="52">
        <v>116.3</v>
      </c>
      <c r="X165" s="52">
        <v>116.3</v>
      </c>
      <c r="Y165" s="52">
        <v>116.3</v>
      </c>
      <c r="Z165" s="52">
        <v>116.3</v>
      </c>
      <c r="AA165" s="52">
        <v>116.3</v>
      </c>
      <c r="AB165" s="52">
        <v>116.3</v>
      </c>
      <c r="AC165" s="52">
        <v>116.3</v>
      </c>
      <c r="AD165" s="52">
        <v>116.3</v>
      </c>
      <c r="AE165" s="52">
        <v>116.3</v>
      </c>
      <c r="AF165" s="52">
        <v>116.3</v>
      </c>
      <c r="AG165" s="52">
        <v>116.3</v>
      </c>
      <c r="AH165" s="52">
        <v>116.3</v>
      </c>
      <c r="AI165" s="52">
        <v>116.3</v>
      </c>
      <c r="AJ165" s="52">
        <v>116.3</v>
      </c>
      <c r="AK165" s="52">
        <v>116.3</v>
      </c>
      <c r="AL165" s="52">
        <v>116.3</v>
      </c>
      <c r="AM165" s="52">
        <v>116.3</v>
      </c>
      <c r="AN165" s="52" t="s">
        <v>559</v>
      </c>
      <c r="AO165" s="52">
        <v>2022</v>
      </c>
      <c r="AP165" s="46" t="s">
        <v>339</v>
      </c>
      <c r="AQ165" s="46" t="s">
        <v>339</v>
      </c>
      <c r="AR165" s="46" t="s">
        <v>339</v>
      </c>
      <c r="AS165" s="46" t="s">
        <v>339</v>
      </c>
      <c r="AT165" s="46" t="s">
        <v>339</v>
      </c>
      <c r="AU165" s="46" t="s">
        <v>339</v>
      </c>
      <c r="AV165" s="46" t="s">
        <v>339</v>
      </c>
      <c r="AW165" s="46" t="s">
        <v>339</v>
      </c>
      <c r="AX165" s="46" t="s">
        <v>339</v>
      </c>
      <c r="AY165" s="46" t="s">
        <v>339</v>
      </c>
      <c r="AZ165" s="46" t="s">
        <v>339</v>
      </c>
      <c r="BA165" s="47" t="s">
        <v>558</v>
      </c>
      <c r="BB165" s="135" t="s">
        <v>375</v>
      </c>
      <c r="BC165" s="137"/>
      <c r="BD165" s="17"/>
      <c r="BE165" s="17"/>
      <c r="BF165" s="17"/>
      <c r="BG165" s="62"/>
      <c r="BH165" s="62"/>
      <c r="BI165" s="62"/>
      <c r="BJ165" s="17"/>
      <c r="BK165" s="17"/>
    </row>
    <row r="166" spans="1:63" ht="36" x14ac:dyDescent="0.35">
      <c r="A166" s="17"/>
      <c r="B166" s="114" t="s">
        <v>199</v>
      </c>
      <c r="C166" s="56"/>
      <c r="D166" s="51" t="s">
        <v>196</v>
      </c>
      <c r="E166" s="123" t="s">
        <v>338</v>
      </c>
      <c r="F166" s="131" t="s">
        <v>558</v>
      </c>
      <c r="G166" s="52">
        <v>2020</v>
      </c>
      <c r="H166" s="52">
        <v>316.8</v>
      </c>
      <c r="I166" s="52">
        <v>316.8</v>
      </c>
      <c r="J166" s="52">
        <v>307.8</v>
      </c>
      <c r="K166" s="52">
        <v>290.39999999999998</v>
      </c>
      <c r="L166" s="52">
        <v>293.7</v>
      </c>
      <c r="M166" s="52">
        <v>292.39999999999998</v>
      </c>
      <c r="N166" s="52">
        <v>299.39999999999998</v>
      </c>
      <c r="O166" s="52">
        <v>301.3</v>
      </c>
      <c r="P166" s="52">
        <v>303.5</v>
      </c>
      <c r="Q166" s="52">
        <v>304.60000000000002</v>
      </c>
      <c r="R166" s="52">
        <v>305</v>
      </c>
      <c r="S166" s="52">
        <v>304.3</v>
      </c>
      <c r="T166" s="52">
        <v>303.89999999999998</v>
      </c>
      <c r="U166" s="52">
        <v>303.89999999999998</v>
      </c>
      <c r="V166" s="52">
        <v>303.89999999999998</v>
      </c>
      <c r="W166" s="52">
        <v>303.89999999999998</v>
      </c>
      <c r="X166" s="52">
        <v>303.89999999999998</v>
      </c>
      <c r="Y166" s="52">
        <v>303.89999999999998</v>
      </c>
      <c r="Z166" s="52">
        <v>303.89999999999998</v>
      </c>
      <c r="AA166" s="52">
        <v>303.89999999999998</v>
      </c>
      <c r="AB166" s="52">
        <v>303.89999999999998</v>
      </c>
      <c r="AC166" s="52">
        <v>303.89999999999998</v>
      </c>
      <c r="AD166" s="52">
        <v>303.89999999999998</v>
      </c>
      <c r="AE166" s="52">
        <v>303.89999999999998</v>
      </c>
      <c r="AF166" s="52">
        <v>303.89999999999998</v>
      </c>
      <c r="AG166" s="52">
        <v>303.89999999999998</v>
      </c>
      <c r="AH166" s="52">
        <v>303.89999999999998</v>
      </c>
      <c r="AI166" s="52">
        <v>303.89999999999998</v>
      </c>
      <c r="AJ166" s="52">
        <v>303.89999999999998</v>
      </c>
      <c r="AK166" s="52">
        <v>303.89999999999998</v>
      </c>
      <c r="AL166" s="52">
        <v>303.89999999999998</v>
      </c>
      <c r="AM166" s="52">
        <v>303.89999999999998</v>
      </c>
      <c r="AN166" s="52" t="s">
        <v>559</v>
      </c>
      <c r="AO166" s="52">
        <v>2022</v>
      </c>
      <c r="AP166" s="46" t="s">
        <v>339</v>
      </c>
      <c r="AQ166" s="46" t="s">
        <v>339</v>
      </c>
      <c r="AR166" s="46" t="s">
        <v>339</v>
      </c>
      <c r="AS166" s="46" t="s">
        <v>339</v>
      </c>
      <c r="AT166" s="46" t="s">
        <v>339</v>
      </c>
      <c r="AU166" s="46" t="s">
        <v>339</v>
      </c>
      <c r="AV166" s="46" t="s">
        <v>339</v>
      </c>
      <c r="AW166" s="46" t="s">
        <v>339</v>
      </c>
      <c r="AX166" s="46" t="s">
        <v>339</v>
      </c>
      <c r="AY166" s="46" t="s">
        <v>339</v>
      </c>
      <c r="AZ166" s="46" t="s">
        <v>339</v>
      </c>
      <c r="BA166" s="47" t="s">
        <v>558</v>
      </c>
      <c r="BB166" s="135" t="s">
        <v>376</v>
      </c>
      <c r="BC166" s="137"/>
      <c r="BD166" s="17"/>
      <c r="BE166" s="17"/>
      <c r="BF166" s="17"/>
      <c r="BG166" s="57"/>
      <c r="BH166" s="57"/>
      <c r="BI166" s="57"/>
      <c r="BJ166" s="57"/>
      <c r="BK166" s="57"/>
    </row>
    <row r="167" spans="1:63" ht="36" x14ac:dyDescent="0.35">
      <c r="A167" s="17"/>
      <c r="B167" s="114" t="s">
        <v>200</v>
      </c>
      <c r="C167" s="56"/>
      <c r="D167" s="51" t="s">
        <v>196</v>
      </c>
      <c r="E167" s="123" t="s">
        <v>338</v>
      </c>
      <c r="F167" s="131" t="s">
        <v>558</v>
      </c>
      <c r="G167" s="52">
        <v>2020</v>
      </c>
      <c r="H167" s="52" t="s">
        <v>582</v>
      </c>
      <c r="I167" s="52" t="s">
        <v>583</v>
      </c>
      <c r="J167" s="52" t="s">
        <v>581</v>
      </c>
      <c r="K167" s="52" t="s">
        <v>580</v>
      </c>
      <c r="L167" s="52" t="s">
        <v>579</v>
      </c>
      <c r="M167" s="52" t="s">
        <v>578</v>
      </c>
      <c r="N167" s="52" t="s">
        <v>564</v>
      </c>
      <c r="O167" s="52" t="s">
        <v>577</v>
      </c>
      <c r="P167" s="52" t="s">
        <v>576</v>
      </c>
      <c r="Q167" s="52" t="s">
        <v>575</v>
      </c>
      <c r="R167" s="52" t="s">
        <v>574</v>
      </c>
      <c r="S167" s="52" t="s">
        <v>567</v>
      </c>
      <c r="T167" s="52" t="s">
        <v>570</v>
      </c>
      <c r="U167" s="52" t="s">
        <v>570</v>
      </c>
      <c r="V167" s="52" t="s">
        <v>570</v>
      </c>
      <c r="W167" s="52" t="s">
        <v>570</v>
      </c>
      <c r="X167" s="52" t="s">
        <v>570</v>
      </c>
      <c r="Y167" s="52" t="s">
        <v>570</v>
      </c>
      <c r="Z167" s="52" t="s">
        <v>570</v>
      </c>
      <c r="AA167" s="52" t="s">
        <v>570</v>
      </c>
      <c r="AB167" s="52" t="s">
        <v>570</v>
      </c>
      <c r="AC167" s="52" t="s">
        <v>570</v>
      </c>
      <c r="AD167" s="52" t="s">
        <v>570</v>
      </c>
      <c r="AE167" s="52" t="s">
        <v>570</v>
      </c>
      <c r="AF167" s="52" t="s">
        <v>570</v>
      </c>
      <c r="AG167" s="52" t="s">
        <v>570</v>
      </c>
      <c r="AH167" s="52" t="s">
        <v>570</v>
      </c>
      <c r="AI167" s="52" t="s">
        <v>570</v>
      </c>
      <c r="AJ167" s="52" t="s">
        <v>570</v>
      </c>
      <c r="AK167" s="52" t="s">
        <v>570</v>
      </c>
      <c r="AL167" s="52" t="s">
        <v>570</v>
      </c>
      <c r="AM167" s="52" t="s">
        <v>570</v>
      </c>
      <c r="AN167" s="52" t="s">
        <v>559</v>
      </c>
      <c r="AO167" s="52">
        <v>2022</v>
      </c>
      <c r="AP167" s="46" t="s">
        <v>339</v>
      </c>
      <c r="AQ167" s="46" t="s">
        <v>339</v>
      </c>
      <c r="AR167" s="46" t="s">
        <v>339</v>
      </c>
      <c r="AS167" s="46" t="s">
        <v>339</v>
      </c>
      <c r="AT167" s="46" t="s">
        <v>339</v>
      </c>
      <c r="AU167" s="46" t="s">
        <v>339</v>
      </c>
      <c r="AV167" s="46" t="s">
        <v>339</v>
      </c>
      <c r="AW167" s="46" t="s">
        <v>339</v>
      </c>
      <c r="AX167" s="46" t="s">
        <v>339</v>
      </c>
      <c r="AY167" s="46" t="s">
        <v>339</v>
      </c>
      <c r="AZ167" s="46" t="s">
        <v>339</v>
      </c>
      <c r="BA167" s="47" t="s">
        <v>558</v>
      </c>
      <c r="BB167" s="135" t="s">
        <v>377</v>
      </c>
      <c r="BC167" s="137"/>
      <c r="BD167" s="17"/>
      <c r="BE167" s="17"/>
      <c r="BF167" s="17"/>
      <c r="BG167" s="62"/>
      <c r="BH167" s="62"/>
      <c r="BI167" s="62"/>
      <c r="BJ167" s="17"/>
      <c r="BK167" s="17"/>
    </row>
    <row r="168" spans="1:63" ht="36" x14ac:dyDescent="0.35">
      <c r="A168" s="17"/>
      <c r="B168" s="113" t="s">
        <v>201</v>
      </c>
      <c r="C168" s="56"/>
      <c r="D168" s="51" t="s">
        <v>202</v>
      </c>
      <c r="E168" s="123" t="s">
        <v>338</v>
      </c>
      <c r="F168" s="131" t="s">
        <v>558</v>
      </c>
      <c r="G168" s="52">
        <v>2020</v>
      </c>
      <c r="H168" s="52">
        <v>41.49</v>
      </c>
      <c r="I168" s="52">
        <v>41.49</v>
      </c>
      <c r="J168" s="52">
        <v>44.33</v>
      </c>
      <c r="K168" s="52">
        <v>41.77</v>
      </c>
      <c r="L168" s="52">
        <v>41.79</v>
      </c>
      <c r="M168" s="52">
        <v>41.81</v>
      </c>
      <c r="N168" s="52">
        <v>41.83</v>
      </c>
      <c r="O168" s="52">
        <v>41.67</v>
      </c>
      <c r="P168" s="52">
        <v>41.8</v>
      </c>
      <c r="Q168" s="52">
        <v>41.91</v>
      </c>
      <c r="R168" s="52">
        <v>41.99</v>
      </c>
      <c r="S168" s="52">
        <v>42.06</v>
      </c>
      <c r="T168" s="52">
        <v>38.42</v>
      </c>
      <c r="U168" s="52">
        <v>38.42</v>
      </c>
      <c r="V168" s="52">
        <v>38.42</v>
      </c>
      <c r="W168" s="52">
        <v>38.42</v>
      </c>
      <c r="X168" s="52">
        <v>38.42</v>
      </c>
      <c r="Y168" s="52">
        <v>38.42</v>
      </c>
      <c r="Z168" s="52">
        <v>38.42</v>
      </c>
      <c r="AA168" s="52">
        <v>38.42</v>
      </c>
      <c r="AB168" s="52">
        <v>38.42</v>
      </c>
      <c r="AC168" s="52">
        <v>38.42</v>
      </c>
      <c r="AD168" s="52">
        <v>38.42</v>
      </c>
      <c r="AE168" s="52">
        <v>38.42</v>
      </c>
      <c r="AF168" s="52">
        <v>38.42</v>
      </c>
      <c r="AG168" s="52">
        <v>38.42</v>
      </c>
      <c r="AH168" s="52">
        <v>38.42</v>
      </c>
      <c r="AI168" s="52">
        <v>38.42</v>
      </c>
      <c r="AJ168" s="52">
        <v>38.42</v>
      </c>
      <c r="AK168" s="52">
        <v>38.42</v>
      </c>
      <c r="AL168" s="52">
        <v>38.42</v>
      </c>
      <c r="AM168" s="52">
        <v>38.42</v>
      </c>
      <c r="AN168" s="52" t="s">
        <v>562</v>
      </c>
      <c r="AO168" s="52">
        <v>2022</v>
      </c>
      <c r="AP168" s="46" t="s">
        <v>339</v>
      </c>
      <c r="AQ168" s="46" t="s">
        <v>339</v>
      </c>
      <c r="AR168" s="46" t="s">
        <v>339</v>
      </c>
      <c r="AS168" s="46" t="s">
        <v>339</v>
      </c>
      <c r="AT168" s="46" t="s">
        <v>339</v>
      </c>
      <c r="AU168" s="46" t="s">
        <v>339</v>
      </c>
      <c r="AV168" s="46" t="s">
        <v>339</v>
      </c>
      <c r="AW168" s="46" t="s">
        <v>339</v>
      </c>
      <c r="AX168" s="46" t="s">
        <v>339</v>
      </c>
      <c r="AY168" s="46" t="s">
        <v>339</v>
      </c>
      <c r="AZ168" s="46" t="s">
        <v>339</v>
      </c>
      <c r="BA168" s="47" t="s">
        <v>558</v>
      </c>
      <c r="BB168" s="135" t="s">
        <v>203</v>
      </c>
      <c r="BC168" s="137"/>
      <c r="BD168" s="17"/>
      <c r="BE168" s="17"/>
      <c r="BF168" s="17"/>
      <c r="BG168" s="57"/>
      <c r="BH168" s="57"/>
      <c r="BI168" s="57"/>
      <c r="BJ168" s="57"/>
      <c r="BK168" s="57"/>
    </row>
    <row r="169" spans="1:63" ht="36" x14ac:dyDescent="0.35">
      <c r="A169" s="17"/>
      <c r="B169" s="113" t="s">
        <v>204</v>
      </c>
      <c r="C169" s="56"/>
      <c r="D169" s="51" t="s">
        <v>202</v>
      </c>
      <c r="E169" s="123" t="s">
        <v>338</v>
      </c>
      <c r="F169" s="131" t="s">
        <v>558</v>
      </c>
      <c r="G169" s="52">
        <v>2020</v>
      </c>
      <c r="H169" s="52" t="s">
        <v>563</v>
      </c>
      <c r="I169" s="52" t="s">
        <v>563</v>
      </c>
      <c r="J169" s="52" t="s">
        <v>587</v>
      </c>
      <c r="K169" s="52" t="s">
        <v>584</v>
      </c>
      <c r="L169" s="52" t="s">
        <v>585</v>
      </c>
      <c r="M169" s="52" t="s">
        <v>586</v>
      </c>
      <c r="N169" s="52" t="s">
        <v>565</v>
      </c>
      <c r="O169" s="52" t="s">
        <v>588</v>
      </c>
      <c r="P169" s="52" t="s">
        <v>589</v>
      </c>
      <c r="Q169" s="52" t="s">
        <v>590</v>
      </c>
      <c r="R169" s="52" t="s">
        <v>591</v>
      </c>
      <c r="S169" s="52" t="s">
        <v>568</v>
      </c>
      <c r="T169" s="52" t="s">
        <v>592</v>
      </c>
      <c r="U169" s="52" t="s">
        <v>593</v>
      </c>
      <c r="V169" s="52" t="s">
        <v>594</v>
      </c>
      <c r="W169" s="52" t="s">
        <v>595</v>
      </c>
      <c r="X169" s="52" t="s">
        <v>571</v>
      </c>
      <c r="Y169" s="52" t="s">
        <v>573</v>
      </c>
      <c r="Z169" s="52" t="s">
        <v>596</v>
      </c>
      <c r="AA169" s="52" t="s">
        <v>597</v>
      </c>
      <c r="AB169" s="52" t="s">
        <v>598</v>
      </c>
      <c r="AC169" s="52" t="s">
        <v>599</v>
      </c>
      <c r="AD169" s="52" t="s">
        <v>600</v>
      </c>
      <c r="AE169" s="52" t="s">
        <v>601</v>
      </c>
      <c r="AF169" s="52" t="s">
        <v>602</v>
      </c>
      <c r="AG169" s="52" t="s">
        <v>603</v>
      </c>
      <c r="AH169" s="52" t="s">
        <v>604</v>
      </c>
      <c r="AI169" s="52" t="s">
        <v>605</v>
      </c>
      <c r="AJ169" s="52" t="s">
        <v>606</v>
      </c>
      <c r="AK169" s="52" t="s">
        <v>607</v>
      </c>
      <c r="AL169" s="52" t="s">
        <v>608</v>
      </c>
      <c r="AM169" s="52" t="s">
        <v>609</v>
      </c>
      <c r="AN169" s="52" t="s">
        <v>561</v>
      </c>
      <c r="AO169" s="52">
        <v>2022</v>
      </c>
      <c r="AP169" s="46" t="s">
        <v>339</v>
      </c>
      <c r="AQ169" s="46" t="s">
        <v>339</v>
      </c>
      <c r="AR169" s="46" t="s">
        <v>339</v>
      </c>
      <c r="AS169" s="46" t="s">
        <v>339</v>
      </c>
      <c r="AT169" s="46" t="s">
        <v>339</v>
      </c>
      <c r="AU169" s="46" t="s">
        <v>339</v>
      </c>
      <c r="AV169" s="46" t="s">
        <v>339</v>
      </c>
      <c r="AW169" s="46" t="s">
        <v>339</v>
      </c>
      <c r="AX169" s="46" t="s">
        <v>339</v>
      </c>
      <c r="AY169" s="46" t="s">
        <v>339</v>
      </c>
      <c r="AZ169" s="46" t="s">
        <v>339</v>
      </c>
      <c r="BA169" s="47" t="s">
        <v>558</v>
      </c>
      <c r="BB169" s="135" t="s">
        <v>205</v>
      </c>
      <c r="BC169" s="137"/>
      <c r="BD169" s="17"/>
      <c r="BE169" s="17"/>
      <c r="BF169" s="17"/>
      <c r="BG169" s="62"/>
      <c r="BH169" s="62"/>
      <c r="BI169" s="62"/>
      <c r="BJ169" s="17"/>
      <c r="BK169" s="17"/>
    </row>
    <row r="170" spans="1:63" ht="24" x14ac:dyDescent="0.35">
      <c r="A170" s="17"/>
      <c r="B170" s="113" t="s">
        <v>206</v>
      </c>
      <c r="C170" s="56"/>
      <c r="D170" s="51" t="s">
        <v>202</v>
      </c>
      <c r="E170" s="123" t="s">
        <v>339</v>
      </c>
      <c r="F170" s="131"/>
      <c r="G170" s="131"/>
      <c r="H170" s="131"/>
      <c r="I170" s="131"/>
      <c r="J170" s="131"/>
      <c r="K170" s="131"/>
      <c r="L170" s="131"/>
      <c r="M170" s="131"/>
      <c r="N170" s="131"/>
      <c r="O170" s="131"/>
      <c r="P170" s="131"/>
      <c r="Q170" s="131"/>
      <c r="R170" s="131"/>
      <c r="S170" s="131"/>
      <c r="T170" s="131"/>
      <c r="U170" s="131"/>
      <c r="V170" s="131"/>
      <c r="W170" s="131"/>
      <c r="X170" s="131"/>
      <c r="Y170" s="131"/>
      <c r="Z170" s="131"/>
      <c r="AA170" s="131"/>
      <c r="AB170" s="131"/>
      <c r="AC170" s="131"/>
      <c r="AD170" s="131"/>
      <c r="AE170" s="131"/>
      <c r="AF170" s="131"/>
      <c r="AG170" s="131"/>
      <c r="AH170" s="131"/>
      <c r="AI170" s="131"/>
      <c r="AJ170" s="131"/>
      <c r="AK170" s="131"/>
      <c r="AL170" s="131"/>
      <c r="AM170" s="131"/>
      <c r="AN170" s="131"/>
      <c r="AO170" s="131"/>
      <c r="AP170" s="46" t="s">
        <v>339</v>
      </c>
      <c r="AQ170" s="46" t="s">
        <v>339</v>
      </c>
      <c r="AR170" s="46" t="s">
        <v>339</v>
      </c>
      <c r="AS170" s="46" t="s">
        <v>339</v>
      </c>
      <c r="AT170" s="46" t="s">
        <v>339</v>
      </c>
      <c r="AU170" s="46" t="s">
        <v>339</v>
      </c>
      <c r="AV170" s="46" t="s">
        <v>339</v>
      </c>
      <c r="AW170" s="46" t="s">
        <v>339</v>
      </c>
      <c r="AX170" s="46" t="s">
        <v>339</v>
      </c>
      <c r="AY170" s="46" t="s">
        <v>339</v>
      </c>
      <c r="AZ170" s="46" t="s">
        <v>339</v>
      </c>
      <c r="BA170" s="47" t="s">
        <v>557</v>
      </c>
      <c r="BB170" s="135" t="s">
        <v>207</v>
      </c>
      <c r="BC170" s="137"/>
      <c r="BD170" s="17"/>
      <c r="BE170" s="17"/>
      <c r="BF170" s="17"/>
      <c r="BG170" s="57"/>
      <c r="BH170" s="57"/>
      <c r="BI170" s="57"/>
      <c r="BJ170" s="57"/>
      <c r="BK170" s="57"/>
    </row>
    <row r="171" spans="1:63" ht="36" x14ac:dyDescent="0.35">
      <c r="A171" s="17"/>
      <c r="B171" s="113" t="s">
        <v>208</v>
      </c>
      <c r="C171" s="56"/>
      <c r="D171" s="51" t="s">
        <v>202</v>
      </c>
      <c r="E171" s="123" t="s">
        <v>338</v>
      </c>
      <c r="F171" s="131" t="s">
        <v>558</v>
      </c>
      <c r="G171" s="52">
        <v>2020</v>
      </c>
      <c r="H171" s="52" t="s">
        <v>610</v>
      </c>
      <c r="I171" s="52" t="s">
        <v>610</v>
      </c>
      <c r="J171" s="52" t="s">
        <v>611</v>
      </c>
      <c r="K171" s="52" t="s">
        <v>612</v>
      </c>
      <c r="L171" s="52" t="s">
        <v>613</v>
      </c>
      <c r="M171" s="52" t="s">
        <v>614</v>
      </c>
      <c r="N171" s="52" t="s">
        <v>566</v>
      </c>
      <c r="O171" s="52" t="s">
        <v>615</v>
      </c>
      <c r="P171" s="52" t="s">
        <v>616</v>
      </c>
      <c r="Q171" s="52" t="s">
        <v>617</v>
      </c>
      <c r="R171" s="52" t="s">
        <v>618</v>
      </c>
      <c r="S171" s="52" t="s">
        <v>569</v>
      </c>
      <c r="T171" s="52" t="s">
        <v>619</v>
      </c>
      <c r="U171" s="52" t="s">
        <v>619</v>
      </c>
      <c r="V171" s="52" t="s">
        <v>619</v>
      </c>
      <c r="W171" s="52" t="s">
        <v>619</v>
      </c>
      <c r="X171" s="52" t="s">
        <v>619</v>
      </c>
      <c r="Y171" s="52" t="s">
        <v>619</v>
      </c>
      <c r="Z171" s="52" t="s">
        <v>619</v>
      </c>
      <c r="AA171" s="52" t="s">
        <v>619</v>
      </c>
      <c r="AB171" s="52" t="s">
        <v>619</v>
      </c>
      <c r="AC171" s="52" t="s">
        <v>619</v>
      </c>
      <c r="AD171" s="52" t="s">
        <v>619</v>
      </c>
      <c r="AE171" s="52" t="s">
        <v>619</v>
      </c>
      <c r="AF171" s="52" t="s">
        <v>619</v>
      </c>
      <c r="AG171" s="52" t="s">
        <v>619</v>
      </c>
      <c r="AH171" s="52" t="s">
        <v>619</v>
      </c>
      <c r="AI171" s="52" t="s">
        <v>619</v>
      </c>
      <c r="AJ171" s="52" t="s">
        <v>619</v>
      </c>
      <c r="AK171" s="52" t="s">
        <v>619</v>
      </c>
      <c r="AL171" s="52" t="s">
        <v>619</v>
      </c>
      <c r="AM171" s="52" t="s">
        <v>619</v>
      </c>
      <c r="AN171" s="52" t="s">
        <v>561</v>
      </c>
      <c r="AO171" s="52">
        <v>2022</v>
      </c>
      <c r="AP171" s="46" t="s">
        <v>339</v>
      </c>
      <c r="AQ171" s="46" t="s">
        <v>339</v>
      </c>
      <c r="AR171" s="46" t="s">
        <v>339</v>
      </c>
      <c r="AS171" s="46" t="s">
        <v>339</v>
      </c>
      <c r="AT171" s="46" t="s">
        <v>339</v>
      </c>
      <c r="AU171" s="46" t="s">
        <v>339</v>
      </c>
      <c r="AV171" s="46" t="s">
        <v>339</v>
      </c>
      <c r="AW171" s="46" t="s">
        <v>339</v>
      </c>
      <c r="AX171" s="46" t="s">
        <v>339</v>
      </c>
      <c r="AY171" s="46" t="s">
        <v>339</v>
      </c>
      <c r="AZ171" s="46" t="s">
        <v>339</v>
      </c>
      <c r="BA171" s="47" t="s">
        <v>558</v>
      </c>
      <c r="BB171" s="135" t="s">
        <v>209</v>
      </c>
      <c r="BC171" s="137"/>
      <c r="BD171" s="17"/>
      <c r="BE171" s="17"/>
      <c r="BF171" s="17"/>
      <c r="BG171" s="62"/>
      <c r="BH171" s="62"/>
      <c r="BI171" s="62"/>
      <c r="BJ171" s="17"/>
      <c r="BK171" s="17"/>
    </row>
    <row r="172" spans="1:63" ht="24" x14ac:dyDescent="0.35">
      <c r="A172" s="17"/>
      <c r="B172" s="113" t="s">
        <v>210</v>
      </c>
      <c r="C172" s="56"/>
      <c r="D172" s="51" t="s">
        <v>211</v>
      </c>
      <c r="E172" s="123" t="s">
        <v>338</v>
      </c>
      <c r="F172" s="131" t="s">
        <v>558</v>
      </c>
      <c r="G172" s="52">
        <v>2020</v>
      </c>
      <c r="H172" s="52">
        <v>27.75</v>
      </c>
      <c r="I172" s="52">
        <v>27.75</v>
      </c>
      <c r="J172" s="52">
        <v>27.75</v>
      </c>
      <c r="K172" s="52">
        <v>27.75</v>
      </c>
      <c r="L172" s="52">
        <v>27.75</v>
      </c>
      <c r="M172" s="52">
        <v>27.75</v>
      </c>
      <c r="N172" s="52">
        <v>27.75</v>
      </c>
      <c r="O172" s="52">
        <v>27.75</v>
      </c>
      <c r="P172" s="52">
        <v>27.75</v>
      </c>
      <c r="Q172" s="52">
        <v>27.75</v>
      </c>
      <c r="R172" s="52">
        <v>27.75</v>
      </c>
      <c r="S172" s="52">
        <v>27.75</v>
      </c>
      <c r="T172" s="52">
        <v>27.75</v>
      </c>
      <c r="U172" s="52">
        <v>27.75</v>
      </c>
      <c r="V172" s="52">
        <v>27.75</v>
      </c>
      <c r="W172" s="52">
        <v>27.75</v>
      </c>
      <c r="X172" s="52">
        <v>27.75</v>
      </c>
      <c r="Y172" s="52">
        <v>27.75</v>
      </c>
      <c r="Z172" s="52">
        <v>27.75</v>
      </c>
      <c r="AA172" s="52">
        <v>27.75</v>
      </c>
      <c r="AB172" s="52">
        <v>27.75</v>
      </c>
      <c r="AC172" s="52">
        <v>27.75</v>
      </c>
      <c r="AD172" s="52">
        <v>27.75</v>
      </c>
      <c r="AE172" s="52">
        <v>27.75</v>
      </c>
      <c r="AF172" s="52">
        <v>27.75</v>
      </c>
      <c r="AG172" s="52">
        <v>27.75</v>
      </c>
      <c r="AH172" s="52">
        <v>27.75</v>
      </c>
      <c r="AI172" s="52">
        <v>27.75</v>
      </c>
      <c r="AJ172" s="52">
        <v>27.75</v>
      </c>
      <c r="AK172" s="52">
        <v>27.75</v>
      </c>
      <c r="AL172" s="52">
        <v>27.75</v>
      </c>
      <c r="AM172" s="52">
        <v>27.75</v>
      </c>
      <c r="AN172" s="52" t="s">
        <v>560</v>
      </c>
      <c r="AO172" s="52">
        <v>2022</v>
      </c>
      <c r="AP172" s="46" t="s">
        <v>339</v>
      </c>
      <c r="AQ172" s="46" t="s">
        <v>339</v>
      </c>
      <c r="AR172" s="46" t="s">
        <v>339</v>
      </c>
      <c r="AS172" s="46" t="s">
        <v>339</v>
      </c>
      <c r="AT172" s="46" t="s">
        <v>339</v>
      </c>
      <c r="AU172" s="46" t="s">
        <v>339</v>
      </c>
      <c r="AV172" s="46" t="s">
        <v>339</v>
      </c>
      <c r="AW172" s="46" t="s">
        <v>339</v>
      </c>
      <c r="AX172" s="46" t="s">
        <v>339</v>
      </c>
      <c r="AY172" s="46" t="s">
        <v>339</v>
      </c>
      <c r="AZ172" s="46" t="s">
        <v>339</v>
      </c>
      <c r="BA172" s="47" t="s">
        <v>558</v>
      </c>
      <c r="BB172" s="135" t="s">
        <v>212</v>
      </c>
      <c r="BC172" s="137"/>
      <c r="BD172" s="17"/>
      <c r="BE172" s="17"/>
      <c r="BF172" s="17"/>
      <c r="BG172" s="57"/>
      <c r="BH172" s="57"/>
      <c r="BI172" s="57"/>
      <c r="BJ172" s="57"/>
      <c r="BK172" s="57"/>
    </row>
    <row r="173" spans="1:63" x14ac:dyDescent="0.35">
      <c r="A173" s="17"/>
      <c r="B173" s="72" t="s">
        <v>213</v>
      </c>
      <c r="C173" s="73"/>
      <c r="D173" s="74"/>
      <c r="E173" s="126"/>
      <c r="F173" s="75"/>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c r="AP173" s="75"/>
      <c r="AQ173" s="75"/>
      <c r="AR173" s="75"/>
      <c r="AS173" s="75"/>
      <c r="AT173" s="75"/>
      <c r="AU173" s="75"/>
      <c r="AV173" s="75"/>
      <c r="AW173" s="75"/>
      <c r="AX173" s="75"/>
      <c r="AY173" s="75"/>
      <c r="AZ173" s="75"/>
      <c r="BA173" s="75"/>
      <c r="BB173" s="44"/>
      <c r="BC173" s="44"/>
      <c r="BD173" s="17"/>
      <c r="BE173" s="17"/>
      <c r="BF173" s="17"/>
      <c r="BG173" s="62"/>
      <c r="BH173" s="62"/>
      <c r="BI173" s="62"/>
      <c r="BJ173" s="17"/>
      <c r="BK173" s="17"/>
    </row>
    <row r="174" spans="1:63" ht="24" x14ac:dyDescent="0.35">
      <c r="A174" s="17"/>
      <c r="B174" s="113" t="s">
        <v>214</v>
      </c>
      <c r="C174" s="56"/>
      <c r="D174" s="51" t="s">
        <v>215</v>
      </c>
      <c r="E174" s="123" t="s">
        <v>338</v>
      </c>
      <c r="F174" s="131"/>
      <c r="G174" s="52">
        <v>2020</v>
      </c>
      <c r="H174" s="52">
        <v>322271.49900000001</v>
      </c>
      <c r="I174" s="52">
        <v>322271.49900000001</v>
      </c>
      <c r="J174" s="52">
        <v>322271.49900000001</v>
      </c>
      <c r="K174" s="52">
        <v>327281.12107348879</v>
      </c>
      <c r="L174" s="52">
        <v>325665.48609361384</v>
      </c>
      <c r="M174" s="52">
        <v>316055.69727460464</v>
      </c>
      <c r="N174" s="52">
        <v>308275.58901898825</v>
      </c>
      <c r="O174" s="52">
        <v>302243.537379077</v>
      </c>
      <c r="P174" s="52">
        <v>296837.47643313016</v>
      </c>
      <c r="Q174" s="52">
        <v>292068.1533115023</v>
      </c>
      <c r="R174" s="52">
        <v>287521.28468382813</v>
      </c>
      <c r="S174" s="52">
        <v>283163.70242166339</v>
      </c>
      <c r="T174" s="52">
        <v>278823.82003608654</v>
      </c>
      <c r="U174" s="52">
        <v>274574.61344520142</v>
      </c>
      <c r="V174" s="52">
        <v>270402.55170472915</v>
      </c>
      <c r="W174" s="52">
        <v>266428.46719889157</v>
      </c>
      <c r="X174" s="52">
        <v>262871.8406712251</v>
      </c>
      <c r="Y174" s="52">
        <v>259546.93972296902</v>
      </c>
      <c r="Z174" s="52">
        <v>256231.31604668652</v>
      </c>
      <c r="AA174" s="52">
        <v>252855.29543036295</v>
      </c>
      <c r="AB174" s="52">
        <v>249586.44128689342</v>
      </c>
      <c r="AC174" s="52">
        <v>246348.04939657854</v>
      </c>
      <c r="AD174" s="52">
        <v>243047.24690916477</v>
      </c>
      <c r="AE174" s="52">
        <v>239829.28910411007</v>
      </c>
      <c r="AF174" s="52">
        <v>236718.61457421779</v>
      </c>
      <c r="AG174" s="52">
        <v>233843.70139710413</v>
      </c>
      <c r="AH174" s="52">
        <v>230955.79893708805</v>
      </c>
      <c r="AI174" s="52">
        <v>228195.44905634984</v>
      </c>
      <c r="AJ174" s="52">
        <v>225528.59378196625</v>
      </c>
      <c r="AK174" s="52">
        <v>222970.9067703305</v>
      </c>
      <c r="AL174" s="52">
        <v>220527.4474088345</v>
      </c>
      <c r="AM174" s="52">
        <v>218171.81223272695</v>
      </c>
      <c r="AN174" s="52" t="s">
        <v>724</v>
      </c>
      <c r="AO174" s="52">
        <v>2022</v>
      </c>
      <c r="AP174" s="46" t="s">
        <v>339</v>
      </c>
      <c r="AQ174" s="46" t="s">
        <v>339</v>
      </c>
      <c r="AR174" s="46" t="s">
        <v>339</v>
      </c>
      <c r="AS174" s="46" t="s">
        <v>339</v>
      </c>
      <c r="AT174" s="46" t="s">
        <v>339</v>
      </c>
      <c r="AU174" s="46" t="s">
        <v>339</v>
      </c>
      <c r="AV174" s="46" t="s">
        <v>339</v>
      </c>
      <c r="AW174" s="46" t="s">
        <v>339</v>
      </c>
      <c r="AX174" s="46" t="s">
        <v>339</v>
      </c>
      <c r="AY174" s="46" t="s">
        <v>338</v>
      </c>
      <c r="AZ174" s="46" t="s">
        <v>339</v>
      </c>
      <c r="BA174" s="47"/>
      <c r="BB174" s="135" t="s">
        <v>478</v>
      </c>
      <c r="BC174" s="137"/>
      <c r="BD174" s="17"/>
      <c r="BE174" s="17"/>
      <c r="BF174" s="17"/>
      <c r="BG174" s="57"/>
      <c r="BH174" s="57"/>
      <c r="BI174" s="57"/>
      <c r="BJ174" s="57"/>
      <c r="BK174" s="57"/>
    </row>
    <row r="175" spans="1:63" ht="24" x14ac:dyDescent="0.35">
      <c r="A175" s="17"/>
      <c r="B175" s="113" t="s">
        <v>216</v>
      </c>
      <c r="C175" s="56"/>
      <c r="D175" s="51" t="s">
        <v>215</v>
      </c>
      <c r="E175" s="123" t="s">
        <v>338</v>
      </c>
      <c r="F175" s="131"/>
      <c r="G175" s="52">
        <v>2020</v>
      </c>
      <c r="H175" s="149">
        <v>60.555161000000005</v>
      </c>
      <c r="I175" s="149">
        <v>60.555161000000005</v>
      </c>
      <c r="J175" s="149">
        <v>57.279496556916136</v>
      </c>
      <c r="K175" s="149">
        <v>10.07515458727684</v>
      </c>
      <c r="L175" s="149">
        <v>7.7020294185183751</v>
      </c>
      <c r="M175" s="149">
        <v>6.1583682138438256</v>
      </c>
      <c r="N175" s="149">
        <v>6.3282293532315936</v>
      </c>
      <c r="O175" s="149">
        <v>6.4715919718092154</v>
      </c>
      <c r="P175" s="149">
        <v>6.5971971995569527</v>
      </c>
      <c r="Q175" s="149">
        <v>6.714250628021099</v>
      </c>
      <c r="R175" s="149">
        <v>6.8262555901923001</v>
      </c>
      <c r="S175" s="149">
        <v>6.9375625962279956</v>
      </c>
      <c r="T175" s="149">
        <v>7.0503433656327923</v>
      </c>
      <c r="U175" s="149">
        <v>7.1656011490742282</v>
      </c>
      <c r="V175" s="149">
        <v>7.282568726135989</v>
      </c>
      <c r="W175" s="149">
        <v>7.3995395131967641</v>
      </c>
      <c r="X175" s="149">
        <v>7.511419214537991</v>
      </c>
      <c r="Y175" s="149">
        <v>7.61714033664071</v>
      </c>
      <c r="Z175" s="149">
        <v>7.7219220664882497</v>
      </c>
      <c r="AA175" s="149">
        <v>7.8298794541193368</v>
      </c>
      <c r="AB175" s="149">
        <v>7.9395161080948187</v>
      </c>
      <c r="AC175" s="149">
        <v>8.0495920961935461</v>
      </c>
      <c r="AD175" s="149">
        <v>8.1569258941961245</v>
      </c>
      <c r="AE175" s="149">
        <v>8.2668580925896933</v>
      </c>
      <c r="AF175" s="149">
        <v>8.3768890807771346</v>
      </c>
      <c r="AG175" s="149">
        <v>8.4844753629554575</v>
      </c>
      <c r="AH175" s="149">
        <v>8.5913571955844503</v>
      </c>
      <c r="AI175" s="149">
        <v>8.6995350963815419</v>
      </c>
      <c r="AJ175" s="149">
        <v>8.8070653204738498</v>
      </c>
      <c r="AK175" s="149">
        <v>8.9141497245000334</v>
      </c>
      <c r="AL175" s="149">
        <v>9.0201941097321789</v>
      </c>
      <c r="AM175" s="149">
        <v>9.1254303901349907</v>
      </c>
      <c r="AN175" s="52" t="s">
        <v>724</v>
      </c>
      <c r="AO175" s="52">
        <v>2022</v>
      </c>
      <c r="AP175" s="46" t="s">
        <v>339</v>
      </c>
      <c r="AQ175" s="46" t="s">
        <v>339</v>
      </c>
      <c r="AR175" s="46" t="s">
        <v>339</v>
      </c>
      <c r="AS175" s="46" t="s">
        <v>339</v>
      </c>
      <c r="AT175" s="46" t="s">
        <v>339</v>
      </c>
      <c r="AU175" s="46" t="s">
        <v>339</v>
      </c>
      <c r="AV175" s="46" t="s">
        <v>339</v>
      </c>
      <c r="AW175" s="46" t="s">
        <v>339</v>
      </c>
      <c r="AX175" s="46" t="s">
        <v>339</v>
      </c>
      <c r="AY175" s="46" t="s">
        <v>338</v>
      </c>
      <c r="AZ175" s="46" t="s">
        <v>339</v>
      </c>
      <c r="BA175" s="47" t="s">
        <v>726</v>
      </c>
      <c r="BB175" s="135" t="s">
        <v>479</v>
      </c>
      <c r="BC175" s="137"/>
      <c r="BD175" s="17"/>
      <c r="BE175" s="17"/>
      <c r="BF175" s="17"/>
      <c r="BG175" s="62"/>
      <c r="BH175" s="62"/>
      <c r="BI175" s="62"/>
      <c r="BJ175" s="17"/>
      <c r="BK175" s="17"/>
    </row>
    <row r="176" spans="1:63" ht="24" x14ac:dyDescent="0.35">
      <c r="A176" s="17"/>
      <c r="B176" s="113" t="s">
        <v>217</v>
      </c>
      <c r="C176" s="56"/>
      <c r="D176" s="51" t="s">
        <v>85</v>
      </c>
      <c r="E176" s="123" t="s">
        <v>338</v>
      </c>
      <c r="F176" s="131"/>
      <c r="G176" s="52">
        <v>2020</v>
      </c>
      <c r="H176" s="169">
        <v>0.15864330435197438</v>
      </c>
      <c r="I176" s="169">
        <v>0.15864330435197438</v>
      </c>
      <c r="J176" s="169">
        <v>0.16593442707168388</v>
      </c>
      <c r="K176" s="169">
        <v>0.17482394563431775</v>
      </c>
      <c r="L176" s="169">
        <v>0.17537821545098028</v>
      </c>
      <c r="M176" s="169">
        <v>0.17489835350408767</v>
      </c>
      <c r="N176" s="169">
        <v>0.17317695692894969</v>
      </c>
      <c r="O176" s="169">
        <v>0.20565180571855118</v>
      </c>
      <c r="P176" s="169">
        <v>0.19562979200675124</v>
      </c>
      <c r="Q176" s="169">
        <v>0.20720892598108789</v>
      </c>
      <c r="R176" s="169">
        <v>0.21901250732780495</v>
      </c>
      <c r="S176" s="169">
        <v>0.23102936243446373</v>
      </c>
      <c r="T176" s="169">
        <v>0.24449907608155874</v>
      </c>
      <c r="U176" s="169">
        <v>0.25694880474524645</v>
      </c>
      <c r="V176" s="169">
        <v>0.26956046966453284</v>
      </c>
      <c r="W176" s="169">
        <v>0.28231581882494644</v>
      </c>
      <c r="X176" s="169">
        <v>0.2951983070340593</v>
      </c>
      <c r="Y176" s="169">
        <v>0.308197358086575</v>
      </c>
      <c r="Z176" s="169">
        <v>0.32129809122701802</v>
      </c>
      <c r="AA176" s="169">
        <v>0.33447744506447113</v>
      </c>
      <c r="AB176" s="169">
        <v>0.34770752405925753</v>
      </c>
      <c r="AC176" s="169">
        <v>0.36096513033450822</v>
      </c>
      <c r="AD176" s="169">
        <v>0.37422257451532626</v>
      </c>
      <c r="AE176" s="169">
        <v>0.38745018424467259</v>
      </c>
      <c r="AF176" s="169">
        <v>0.40061918731194379</v>
      </c>
      <c r="AG176" s="169">
        <v>0.41370151731221844</v>
      </c>
      <c r="AH176" s="169">
        <v>0.42667765842179262</v>
      </c>
      <c r="AI176" s="169">
        <v>0.43951072155398357</v>
      </c>
      <c r="AJ176" s="169">
        <v>0.45217342368236302</v>
      </c>
      <c r="AK176" s="169">
        <v>0.46463645431678452</v>
      </c>
      <c r="AL176" s="169">
        <v>0.47687293640766087</v>
      </c>
      <c r="AM176" s="169">
        <v>0.48885769971748139</v>
      </c>
      <c r="AN176" s="52" t="s">
        <v>724</v>
      </c>
      <c r="AO176" s="52">
        <v>2022</v>
      </c>
      <c r="AP176" s="46" t="s">
        <v>339</v>
      </c>
      <c r="AQ176" s="46" t="s">
        <v>339</v>
      </c>
      <c r="AR176" s="46" t="s">
        <v>339</v>
      </c>
      <c r="AS176" s="46" t="s">
        <v>339</v>
      </c>
      <c r="AT176" s="46" t="s">
        <v>339</v>
      </c>
      <c r="AU176" s="46" t="s">
        <v>339</v>
      </c>
      <c r="AV176" s="46" t="s">
        <v>339</v>
      </c>
      <c r="AW176" s="46" t="s">
        <v>339</v>
      </c>
      <c r="AX176" s="46" t="s">
        <v>339</v>
      </c>
      <c r="AY176" s="46" t="s">
        <v>338</v>
      </c>
      <c r="AZ176" s="46" t="s">
        <v>339</v>
      </c>
      <c r="BA176" s="47"/>
      <c r="BB176" s="135" t="s">
        <v>218</v>
      </c>
      <c r="BC176" s="137"/>
      <c r="BD176" s="17"/>
      <c r="BE176" s="17"/>
      <c r="BF176" s="17"/>
      <c r="BG176" s="57"/>
      <c r="BH176" s="57"/>
      <c r="BI176" s="57"/>
      <c r="BJ176" s="57"/>
      <c r="BK176" s="57"/>
    </row>
    <row r="177" spans="1:63" x14ac:dyDescent="0.35">
      <c r="A177" s="88"/>
      <c r="B177" s="89" t="s">
        <v>219</v>
      </c>
      <c r="C177" s="90"/>
      <c r="D177" s="67"/>
      <c r="E177" s="124"/>
      <c r="F177" s="68"/>
      <c r="G177" s="68"/>
      <c r="H177" s="68"/>
      <c r="I177" s="68"/>
      <c r="J177" s="68"/>
      <c r="K177" s="68"/>
      <c r="L177" s="68"/>
      <c r="M177" s="68"/>
      <c r="N177" s="68"/>
      <c r="O177" s="68"/>
      <c r="P177" s="68"/>
      <c r="Q177" s="68"/>
      <c r="R177" s="68"/>
      <c r="S177" s="68"/>
      <c r="T177" s="68"/>
      <c r="U177" s="68"/>
      <c r="V177" s="68"/>
      <c r="W177" s="68"/>
      <c r="X177" s="68"/>
      <c r="Y177" s="68"/>
      <c r="Z177" s="68"/>
      <c r="AA177" s="68"/>
      <c r="AB177" s="68"/>
      <c r="AC177" s="68"/>
      <c r="AD177" s="68"/>
      <c r="AE177" s="68"/>
      <c r="AF177" s="68"/>
      <c r="AG177" s="68"/>
      <c r="AH177" s="68"/>
      <c r="AI177" s="68"/>
      <c r="AJ177" s="68"/>
      <c r="AK177" s="68"/>
      <c r="AL177" s="68"/>
      <c r="AM177" s="68"/>
      <c r="AN177" s="68"/>
      <c r="AO177" s="68"/>
      <c r="AP177" s="68"/>
      <c r="AQ177" s="68"/>
      <c r="AR177" s="68"/>
      <c r="AS177" s="68"/>
      <c r="AT177" s="68"/>
      <c r="AU177" s="68"/>
      <c r="AV177" s="68"/>
      <c r="AW177" s="68"/>
      <c r="AX177" s="68"/>
      <c r="AY177" s="68"/>
      <c r="AZ177" s="68"/>
      <c r="BA177" s="68"/>
      <c r="BB177" s="68"/>
      <c r="BC177" s="68"/>
      <c r="BD177" s="17"/>
      <c r="BE177" s="17"/>
      <c r="BF177" s="17"/>
      <c r="BG177" s="62"/>
      <c r="BH177" s="62"/>
      <c r="BI177" s="62"/>
      <c r="BJ177" s="17"/>
      <c r="BK177" s="17"/>
    </row>
    <row r="178" spans="1:63" x14ac:dyDescent="0.35">
      <c r="A178" s="17"/>
      <c r="B178" s="42" t="s">
        <v>220</v>
      </c>
      <c r="C178" s="43"/>
      <c r="D178" s="69"/>
      <c r="E178" s="125"/>
      <c r="F178" s="71"/>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c r="AF178" s="71"/>
      <c r="AG178" s="71"/>
      <c r="AH178" s="71"/>
      <c r="AI178" s="71"/>
      <c r="AJ178" s="71"/>
      <c r="AK178" s="71"/>
      <c r="AL178" s="71"/>
      <c r="AM178" s="71"/>
      <c r="AN178" s="71"/>
      <c r="AO178" s="71"/>
      <c r="AP178" s="71"/>
      <c r="AQ178" s="71"/>
      <c r="AR178" s="71"/>
      <c r="AS178" s="71"/>
      <c r="AT178" s="71"/>
      <c r="AU178" s="71"/>
      <c r="AV178" s="71"/>
      <c r="AW178" s="71"/>
      <c r="AX178" s="71"/>
      <c r="AY178" s="71"/>
      <c r="AZ178" s="71"/>
      <c r="BA178" s="71"/>
      <c r="BB178" s="70"/>
      <c r="BC178" s="70"/>
      <c r="BD178" s="17"/>
      <c r="BE178" s="17"/>
      <c r="BF178" s="17"/>
      <c r="BG178" s="57"/>
      <c r="BH178" s="57"/>
      <c r="BI178" s="57"/>
      <c r="BJ178" s="57"/>
      <c r="BK178" s="57"/>
    </row>
    <row r="179" spans="1:63" ht="17.5" customHeight="1" x14ac:dyDescent="0.35">
      <c r="A179" s="17"/>
      <c r="B179" s="113" t="s">
        <v>221</v>
      </c>
      <c r="C179" s="56"/>
      <c r="D179" s="51" t="s">
        <v>222</v>
      </c>
      <c r="E179" s="123" t="s">
        <v>339</v>
      </c>
      <c r="F179" s="131"/>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46"/>
      <c r="AQ179" s="46"/>
      <c r="AR179" s="46"/>
      <c r="AS179" s="46"/>
      <c r="AT179" s="46"/>
      <c r="AU179" s="46"/>
      <c r="AV179" s="46"/>
      <c r="AW179" s="46"/>
      <c r="AX179" s="46"/>
      <c r="AY179" s="46"/>
      <c r="AZ179" s="46"/>
      <c r="BA179" s="47"/>
      <c r="BB179" s="135" t="s">
        <v>378</v>
      </c>
      <c r="BC179" s="137"/>
      <c r="BD179" s="17"/>
      <c r="BE179" s="17"/>
      <c r="BF179" s="17"/>
      <c r="BG179" s="62"/>
      <c r="BH179" s="62"/>
      <c r="BI179" s="62"/>
      <c r="BJ179" s="17"/>
      <c r="BK179" s="17"/>
    </row>
    <row r="180" spans="1:63" ht="17.5" customHeight="1" x14ac:dyDescent="0.35">
      <c r="A180" s="17"/>
      <c r="B180" s="113" t="s">
        <v>555</v>
      </c>
      <c r="C180" s="56"/>
      <c r="D180" s="51" t="s">
        <v>222</v>
      </c>
      <c r="E180" s="123" t="s">
        <v>339</v>
      </c>
      <c r="F180" s="131"/>
      <c r="G180" s="52"/>
      <c r="H180" s="52"/>
      <c r="I180" s="52"/>
      <c r="J180" s="52"/>
      <c r="K180" s="52"/>
      <c r="L180" s="52"/>
      <c r="M180" s="52"/>
      <c r="N180" s="52"/>
      <c r="O180" s="52"/>
      <c r="P180" s="52"/>
      <c r="Q180" s="52"/>
      <c r="R180" s="52"/>
      <c r="S180" s="52"/>
      <c r="T180" s="52"/>
      <c r="U180" s="52"/>
      <c r="V180" s="52"/>
      <c r="W180" s="52"/>
      <c r="X180" s="52"/>
      <c r="Y180" s="52"/>
      <c r="Z180" s="52"/>
      <c r="AA180" s="52"/>
      <c r="AB180" s="52"/>
      <c r="AC180" s="52"/>
      <c r="AD180" s="52"/>
      <c r="AE180" s="52"/>
      <c r="AF180" s="52"/>
      <c r="AG180" s="52"/>
      <c r="AH180" s="52"/>
      <c r="AI180" s="52"/>
      <c r="AJ180" s="52"/>
      <c r="AK180" s="52"/>
      <c r="AL180" s="52"/>
      <c r="AM180" s="52"/>
      <c r="AN180" s="52"/>
      <c r="AO180" s="52"/>
      <c r="AP180" s="46"/>
      <c r="AQ180" s="46"/>
      <c r="AR180" s="46"/>
      <c r="AS180" s="46"/>
      <c r="AT180" s="46"/>
      <c r="AU180" s="46"/>
      <c r="AV180" s="46"/>
      <c r="AW180" s="46"/>
      <c r="AX180" s="46"/>
      <c r="AY180" s="46"/>
      <c r="AZ180" s="46"/>
      <c r="BA180" s="47"/>
      <c r="BB180" s="135" t="s">
        <v>538</v>
      </c>
      <c r="BC180" s="137"/>
      <c r="BD180" s="17"/>
      <c r="BE180" s="17"/>
      <c r="BF180" s="17"/>
      <c r="BG180" s="57"/>
      <c r="BH180" s="57"/>
      <c r="BI180" s="57"/>
      <c r="BJ180" s="57"/>
      <c r="BK180" s="57"/>
    </row>
    <row r="181" spans="1:63" ht="17.5" customHeight="1" x14ac:dyDescent="0.35">
      <c r="A181" s="17"/>
      <c r="B181" s="113" t="s">
        <v>223</v>
      </c>
      <c r="C181" s="56"/>
      <c r="D181" s="51" t="s">
        <v>222</v>
      </c>
      <c r="E181" s="123" t="s">
        <v>339</v>
      </c>
      <c r="F181" s="131"/>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c r="AP181" s="46"/>
      <c r="AQ181" s="46"/>
      <c r="AR181" s="46"/>
      <c r="AS181" s="46"/>
      <c r="AT181" s="46"/>
      <c r="AU181" s="46"/>
      <c r="AV181" s="46"/>
      <c r="AW181" s="46"/>
      <c r="AX181" s="46"/>
      <c r="AY181" s="46"/>
      <c r="AZ181" s="46"/>
      <c r="BA181" s="47"/>
      <c r="BB181" s="135" t="s">
        <v>379</v>
      </c>
      <c r="BC181" s="137"/>
      <c r="BD181" s="17"/>
      <c r="BE181" s="17"/>
      <c r="BF181" s="17"/>
      <c r="BG181" s="62"/>
      <c r="BH181" s="62"/>
      <c r="BI181" s="62"/>
      <c r="BJ181" s="17"/>
      <c r="BK181" s="17"/>
    </row>
    <row r="182" spans="1:63" ht="17.5" customHeight="1" x14ac:dyDescent="0.35">
      <c r="A182" s="17"/>
      <c r="B182" s="113" t="s">
        <v>224</v>
      </c>
      <c r="C182" s="56"/>
      <c r="D182" s="51" t="s">
        <v>225</v>
      </c>
      <c r="E182" s="123" t="s">
        <v>338</v>
      </c>
      <c r="F182" s="102"/>
      <c r="G182" s="143" t="str">
        <f>IF(D182="Yes", 1,IF(D182="No",0,""))</f>
        <v/>
      </c>
      <c r="H182" s="143"/>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52"/>
      <c r="AO182" s="52"/>
      <c r="AP182" s="46"/>
      <c r="AQ182" s="46"/>
      <c r="AR182" s="46"/>
      <c r="AS182" s="46"/>
      <c r="AT182" s="46"/>
      <c r="AU182" s="46"/>
      <c r="AV182" s="46"/>
      <c r="AW182" s="46"/>
      <c r="AX182" s="46"/>
      <c r="AY182" s="46"/>
      <c r="AZ182" s="46"/>
      <c r="BA182" s="47"/>
      <c r="BB182" s="135" t="s">
        <v>380</v>
      </c>
      <c r="BC182" s="137"/>
      <c r="BD182" s="17"/>
      <c r="BE182" s="17"/>
      <c r="BF182" s="17"/>
      <c r="BG182" s="57"/>
      <c r="BH182" s="57"/>
      <c r="BI182" s="57"/>
      <c r="BJ182" s="57"/>
      <c r="BK182" s="57"/>
    </row>
    <row r="183" spans="1:63" ht="17.5" customHeight="1" x14ac:dyDescent="0.35">
      <c r="A183" s="17"/>
      <c r="B183" s="113" t="s">
        <v>226</v>
      </c>
      <c r="C183" s="56"/>
      <c r="D183" s="51" t="s">
        <v>211</v>
      </c>
      <c r="E183" s="123" t="s">
        <v>338</v>
      </c>
      <c r="F183" s="131"/>
      <c r="G183" s="52">
        <v>2020</v>
      </c>
      <c r="H183" s="52">
        <v>2384.4930000000004</v>
      </c>
      <c r="I183" s="52">
        <v>2384.4930000000004</v>
      </c>
      <c r="J183" s="52">
        <v>2388.3900000000003</v>
      </c>
      <c r="K183" s="52">
        <v>2390.7645000000002</v>
      </c>
      <c r="L183" s="52">
        <v>2393.3886166666671</v>
      </c>
      <c r="M183" s="52">
        <v>2395.4017333333336</v>
      </c>
      <c r="N183" s="52">
        <v>2397.33185</v>
      </c>
      <c r="O183" s="52">
        <v>2399.5579666666667</v>
      </c>
      <c r="P183" s="52">
        <v>2401.5320833333335</v>
      </c>
      <c r="Q183" s="52">
        <v>2402.8072000000002</v>
      </c>
      <c r="R183" s="52">
        <v>2404.0267000000003</v>
      </c>
      <c r="S183" s="52">
        <v>2405.0002000000004</v>
      </c>
      <c r="T183" s="52">
        <v>2405.8847000000001</v>
      </c>
      <c r="U183" s="52">
        <v>2407.3307000000004</v>
      </c>
      <c r="V183" s="52">
        <v>2408.4877000000001</v>
      </c>
      <c r="W183" s="52">
        <v>2409.3957</v>
      </c>
      <c r="X183" s="52">
        <v>2410.0057000000002</v>
      </c>
      <c r="Y183" s="52">
        <v>2410.4037000000003</v>
      </c>
      <c r="Z183" s="52">
        <v>2410.3367000000003</v>
      </c>
      <c r="AA183" s="52">
        <v>2410.0397000000003</v>
      </c>
      <c r="AB183" s="52">
        <v>2409.4647</v>
      </c>
      <c r="AC183" s="52">
        <v>2408.6827000000003</v>
      </c>
      <c r="AD183" s="52">
        <v>2408.2527</v>
      </c>
      <c r="AE183" s="52">
        <v>2408.6802000000002</v>
      </c>
      <c r="AF183" s="52">
        <v>2409.2280833333334</v>
      </c>
      <c r="AG183" s="52">
        <v>2410.0759666666668</v>
      </c>
      <c r="AH183" s="52">
        <v>2410.9238500000001</v>
      </c>
      <c r="AI183" s="52">
        <v>2411.7717333333335</v>
      </c>
      <c r="AJ183" s="52">
        <v>2412.6196166666668</v>
      </c>
      <c r="AK183" s="52">
        <v>2413.4675000000002</v>
      </c>
      <c r="AL183" s="52">
        <v>2413.895</v>
      </c>
      <c r="AM183" s="52">
        <v>2414.3225000000002</v>
      </c>
      <c r="AN183" s="52" t="s">
        <v>677</v>
      </c>
      <c r="AO183" s="52">
        <v>2022</v>
      </c>
      <c r="AP183" s="46" t="s">
        <v>339</v>
      </c>
      <c r="AQ183" s="46" t="s">
        <v>339</v>
      </c>
      <c r="AR183" s="46" t="s">
        <v>339</v>
      </c>
      <c r="AS183" s="46" t="s">
        <v>339</v>
      </c>
      <c r="AT183" s="46" t="s">
        <v>339</v>
      </c>
      <c r="AU183" s="46" t="s">
        <v>339</v>
      </c>
      <c r="AV183" s="46" t="s">
        <v>339</v>
      </c>
      <c r="AW183" s="46" t="s">
        <v>339</v>
      </c>
      <c r="AX183" s="46" t="s">
        <v>338</v>
      </c>
      <c r="AY183" s="46" t="s">
        <v>339</v>
      </c>
      <c r="AZ183" s="46" t="s">
        <v>339</v>
      </c>
      <c r="BA183" s="47"/>
      <c r="BB183" s="135" t="s">
        <v>381</v>
      </c>
      <c r="BC183" s="137"/>
      <c r="BD183" s="17"/>
      <c r="BE183" s="17"/>
      <c r="BF183" s="17"/>
      <c r="BG183" s="62"/>
      <c r="BH183" s="62"/>
      <c r="BI183" s="62"/>
      <c r="BJ183" s="17"/>
      <c r="BK183" s="17"/>
    </row>
    <row r="184" spans="1:63" ht="17.5" customHeight="1" x14ac:dyDescent="0.35">
      <c r="A184" s="17"/>
      <c r="B184" s="72" t="s">
        <v>227</v>
      </c>
      <c r="C184" s="73"/>
      <c r="D184" s="74"/>
      <c r="E184" s="126"/>
      <c r="F184" s="75"/>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c r="AH184" s="75"/>
      <c r="AI184" s="75"/>
      <c r="AJ184" s="75"/>
      <c r="AK184" s="75"/>
      <c r="AL184" s="75"/>
      <c r="AM184" s="75"/>
      <c r="AN184" s="75"/>
      <c r="AO184" s="75"/>
      <c r="AP184" s="75"/>
      <c r="AQ184" s="75"/>
      <c r="AR184" s="75"/>
      <c r="AS184" s="75"/>
      <c r="AT184" s="75"/>
      <c r="AU184" s="75"/>
      <c r="AV184" s="75"/>
      <c r="AW184" s="75"/>
      <c r="AX184" s="75"/>
      <c r="AY184" s="75"/>
      <c r="AZ184" s="75"/>
      <c r="BA184" s="75"/>
      <c r="BB184" s="44"/>
      <c r="BC184" s="44"/>
      <c r="BD184" s="17"/>
      <c r="BE184" s="17"/>
      <c r="BF184" s="17"/>
      <c r="BG184" s="57"/>
      <c r="BH184" s="57"/>
      <c r="BI184" s="57"/>
      <c r="BJ184" s="57"/>
      <c r="BK184" s="57"/>
    </row>
    <row r="185" spans="1:63" ht="17.5" customHeight="1" x14ac:dyDescent="0.35">
      <c r="A185" s="17"/>
      <c r="B185" s="113" t="s">
        <v>221</v>
      </c>
      <c r="C185" s="56"/>
      <c r="D185" s="51" t="s">
        <v>222</v>
      </c>
      <c r="E185" s="123" t="s">
        <v>339</v>
      </c>
      <c r="F185" s="131"/>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46"/>
      <c r="AQ185" s="46"/>
      <c r="AR185" s="46"/>
      <c r="AS185" s="46"/>
      <c r="AT185" s="46"/>
      <c r="AU185" s="46"/>
      <c r="AV185" s="46"/>
      <c r="AW185" s="46"/>
      <c r="AX185" s="46"/>
      <c r="AY185" s="46"/>
      <c r="AZ185" s="46"/>
      <c r="BA185" s="47"/>
      <c r="BB185" s="135" t="s">
        <v>382</v>
      </c>
      <c r="BC185" s="137"/>
      <c r="BD185" s="17"/>
      <c r="BE185" s="17"/>
      <c r="BF185" s="17"/>
      <c r="BG185" s="62"/>
      <c r="BH185" s="62"/>
      <c r="BI185" s="62"/>
      <c r="BJ185" s="17"/>
      <c r="BK185" s="17"/>
    </row>
    <row r="186" spans="1:63" ht="17.5" customHeight="1" x14ac:dyDescent="0.35">
      <c r="A186" s="17"/>
      <c r="B186" s="113" t="s">
        <v>228</v>
      </c>
      <c r="C186" s="56"/>
      <c r="D186" s="51" t="s">
        <v>222</v>
      </c>
      <c r="E186" s="123" t="s">
        <v>339</v>
      </c>
      <c r="F186" s="131"/>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46"/>
      <c r="AQ186" s="46"/>
      <c r="AR186" s="46"/>
      <c r="AS186" s="46"/>
      <c r="AT186" s="46"/>
      <c r="AU186" s="46"/>
      <c r="AV186" s="46"/>
      <c r="AW186" s="46"/>
      <c r="AX186" s="46"/>
      <c r="AY186" s="46"/>
      <c r="AZ186" s="46"/>
      <c r="BA186" s="47"/>
      <c r="BB186" s="135" t="s">
        <v>383</v>
      </c>
      <c r="BC186" s="137"/>
      <c r="BD186" s="17"/>
      <c r="BE186" s="17"/>
      <c r="BF186" s="17"/>
      <c r="BG186" s="57"/>
      <c r="BH186" s="57"/>
      <c r="BI186" s="57"/>
      <c r="BJ186" s="57"/>
      <c r="BK186" s="57"/>
    </row>
    <row r="187" spans="1:63" ht="17.5" customHeight="1" x14ac:dyDescent="0.35">
      <c r="A187" s="17"/>
      <c r="B187" s="113" t="s">
        <v>223</v>
      </c>
      <c r="C187" s="56"/>
      <c r="D187" s="51" t="s">
        <v>222</v>
      </c>
      <c r="E187" s="123" t="s">
        <v>339</v>
      </c>
      <c r="F187" s="131"/>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46"/>
      <c r="AQ187" s="46"/>
      <c r="AR187" s="46"/>
      <c r="AS187" s="46"/>
      <c r="AT187" s="46"/>
      <c r="AU187" s="46"/>
      <c r="AV187" s="46"/>
      <c r="AW187" s="46"/>
      <c r="AX187" s="46"/>
      <c r="AY187" s="46"/>
      <c r="AZ187" s="46"/>
      <c r="BA187" s="47"/>
      <c r="BB187" s="135" t="s">
        <v>384</v>
      </c>
      <c r="BC187" s="137"/>
      <c r="BD187" s="17"/>
      <c r="BE187" s="17"/>
      <c r="BF187" s="17"/>
      <c r="BG187" s="62"/>
      <c r="BH187" s="62"/>
      <c r="BI187" s="62"/>
      <c r="BJ187" s="17"/>
      <c r="BK187" s="17"/>
    </row>
    <row r="188" spans="1:63" ht="17.5" customHeight="1" x14ac:dyDescent="0.35">
      <c r="A188" s="17"/>
      <c r="B188" s="113" t="s">
        <v>229</v>
      </c>
      <c r="C188" s="56"/>
      <c r="D188" s="51" t="s">
        <v>211</v>
      </c>
      <c r="E188" s="123" t="s">
        <v>338</v>
      </c>
      <c r="F188" s="131"/>
      <c r="G188" s="52">
        <v>2020</v>
      </c>
      <c r="H188" s="52">
        <v>14.045000000000003</v>
      </c>
      <c r="I188" s="52">
        <v>14.045000000000003</v>
      </c>
      <c r="J188" s="52">
        <v>12.308000000000003</v>
      </c>
      <c r="K188" s="52">
        <v>11.083000000000004</v>
      </c>
      <c r="L188" s="52">
        <v>9.621000000000004</v>
      </c>
      <c r="M188" s="52">
        <v>8.0960000000000036</v>
      </c>
      <c r="N188" s="52">
        <v>6.8530000000000033</v>
      </c>
      <c r="O188" s="52">
        <v>5.6490000000000027</v>
      </c>
      <c r="P188" s="52">
        <v>4.6100000000000021</v>
      </c>
      <c r="Q188" s="52">
        <v>3.9210000000000016</v>
      </c>
      <c r="R188" s="52">
        <v>3.4670000000000014</v>
      </c>
      <c r="S188" s="52">
        <v>3.0250000000000012</v>
      </c>
      <c r="T188" s="52">
        <v>2.6250000000000013</v>
      </c>
      <c r="U188" s="52">
        <v>2.1610000000000014</v>
      </c>
      <c r="V188" s="52">
        <v>1.7870000000000015</v>
      </c>
      <c r="W188" s="52">
        <v>1.4970000000000017</v>
      </c>
      <c r="X188" s="52">
        <v>1.3600000000000017</v>
      </c>
      <c r="Y188" s="52">
        <v>1.2230000000000016</v>
      </c>
      <c r="Z188" s="52">
        <v>1.1890000000000016</v>
      </c>
      <c r="AA188" s="52">
        <v>1.2240000000000018</v>
      </c>
      <c r="AB188" s="52">
        <v>1.2920000000000018</v>
      </c>
      <c r="AC188" s="52">
        <v>1.3600000000000019</v>
      </c>
      <c r="AD188" s="52">
        <v>1.3600000000000019</v>
      </c>
      <c r="AE188" s="52">
        <v>1.3600000000000019</v>
      </c>
      <c r="AF188" s="52">
        <v>1.3600000000000019</v>
      </c>
      <c r="AG188" s="52">
        <v>1.3600000000000019</v>
      </c>
      <c r="AH188" s="52">
        <v>1.3600000000000019</v>
      </c>
      <c r="AI188" s="52">
        <v>1.3600000000000019</v>
      </c>
      <c r="AJ188" s="52">
        <v>1.3600000000000019</v>
      </c>
      <c r="AK188" s="52">
        <v>1.3600000000000019</v>
      </c>
      <c r="AL188" s="52">
        <v>1.3600000000000019</v>
      </c>
      <c r="AM188" s="52">
        <v>1.3600000000000019</v>
      </c>
      <c r="AN188" s="52" t="s">
        <v>677</v>
      </c>
      <c r="AO188" s="52">
        <v>2022</v>
      </c>
      <c r="AP188" s="46" t="s">
        <v>339</v>
      </c>
      <c r="AQ188" s="46" t="s">
        <v>339</v>
      </c>
      <c r="AR188" s="46" t="s">
        <v>339</v>
      </c>
      <c r="AS188" s="46" t="s">
        <v>339</v>
      </c>
      <c r="AT188" s="46" t="s">
        <v>339</v>
      </c>
      <c r="AU188" s="46" t="s">
        <v>339</v>
      </c>
      <c r="AV188" s="46" t="s">
        <v>339</v>
      </c>
      <c r="AW188" s="46" t="s">
        <v>339</v>
      </c>
      <c r="AX188" s="46" t="s">
        <v>338</v>
      </c>
      <c r="AY188" s="46" t="s">
        <v>339</v>
      </c>
      <c r="AZ188" s="46" t="s">
        <v>339</v>
      </c>
      <c r="BA188" s="47" t="s">
        <v>678</v>
      </c>
      <c r="BB188" s="135" t="s">
        <v>391</v>
      </c>
      <c r="BC188" s="137"/>
      <c r="BD188" s="17"/>
      <c r="BE188" s="17"/>
      <c r="BF188" s="17"/>
      <c r="BG188" s="57"/>
      <c r="BH188" s="57"/>
      <c r="BI188" s="57"/>
      <c r="BJ188" s="57"/>
      <c r="BK188" s="57"/>
    </row>
    <row r="189" spans="1:63" ht="17.5" customHeight="1" x14ac:dyDescent="0.35">
      <c r="A189" s="17"/>
      <c r="B189" s="113" t="s">
        <v>230</v>
      </c>
      <c r="C189" s="56"/>
      <c r="D189" s="51" t="s">
        <v>211</v>
      </c>
      <c r="E189" s="123" t="s">
        <v>338</v>
      </c>
      <c r="F189" s="131"/>
      <c r="G189" s="52">
        <v>2020</v>
      </c>
      <c r="H189" s="52">
        <v>29.695999999999991</v>
      </c>
      <c r="I189" s="52">
        <v>29.695999999999991</v>
      </c>
      <c r="J189" s="52">
        <v>29.139599999999991</v>
      </c>
      <c r="K189" s="52">
        <v>29.468699999999991</v>
      </c>
      <c r="L189" s="52">
        <v>29.628183333333325</v>
      </c>
      <c r="M189" s="52">
        <v>30.05866666666666</v>
      </c>
      <c r="N189" s="52">
        <v>30.217149999999993</v>
      </c>
      <c r="O189" s="52">
        <v>30.001633333333327</v>
      </c>
      <c r="P189" s="52">
        <v>29.748116666666657</v>
      </c>
      <c r="Q189" s="52">
        <v>29.785599999999988</v>
      </c>
      <c r="R189" s="52">
        <v>29.523699999999991</v>
      </c>
      <c r="S189" s="52">
        <v>29.46779999999999</v>
      </c>
      <c r="T189" s="52">
        <v>29.305899999999987</v>
      </c>
      <c r="U189" s="52">
        <v>28.625499999999992</v>
      </c>
      <c r="V189" s="52">
        <v>28.06209999999999</v>
      </c>
      <c r="W189" s="52">
        <v>27.541699999999992</v>
      </c>
      <c r="X189" s="52">
        <v>27.067299999999992</v>
      </c>
      <c r="Y189" s="52">
        <v>26.86689999999999</v>
      </c>
      <c r="Z189" s="52">
        <v>26.956499999999991</v>
      </c>
      <c r="AA189" s="52">
        <v>27.197099999999992</v>
      </c>
      <c r="AB189" s="52">
        <v>27.682699999999993</v>
      </c>
      <c r="AC189" s="52">
        <v>28.359299999999994</v>
      </c>
      <c r="AD189" s="52">
        <v>28.789299999999994</v>
      </c>
      <c r="AE189" s="52">
        <v>28.361799999999995</v>
      </c>
      <c r="AF189" s="52">
        <v>27.813916666666664</v>
      </c>
      <c r="AG189" s="52">
        <v>26.966033333333332</v>
      </c>
      <c r="AH189" s="52">
        <v>26.11815</v>
      </c>
      <c r="AI189" s="52">
        <v>25.270266666666668</v>
      </c>
      <c r="AJ189" s="52">
        <v>24.422383333333336</v>
      </c>
      <c r="AK189" s="52">
        <v>23.574500000000004</v>
      </c>
      <c r="AL189" s="52">
        <v>23.147000000000006</v>
      </c>
      <c r="AM189" s="52">
        <v>22.719500000000004</v>
      </c>
      <c r="AN189" s="52" t="s">
        <v>677</v>
      </c>
      <c r="AO189" s="52">
        <v>2022</v>
      </c>
      <c r="AP189" s="46" t="s">
        <v>339</v>
      </c>
      <c r="AQ189" s="46" t="s">
        <v>339</v>
      </c>
      <c r="AR189" s="46" t="s">
        <v>339</v>
      </c>
      <c r="AS189" s="46" t="s">
        <v>339</v>
      </c>
      <c r="AT189" s="46" t="s">
        <v>339</v>
      </c>
      <c r="AU189" s="46" t="s">
        <v>339</v>
      </c>
      <c r="AV189" s="46" t="s">
        <v>339</v>
      </c>
      <c r="AW189" s="46" t="s">
        <v>339</v>
      </c>
      <c r="AX189" s="46" t="s">
        <v>338</v>
      </c>
      <c r="AY189" s="46" t="s">
        <v>339</v>
      </c>
      <c r="AZ189" s="46" t="s">
        <v>339</v>
      </c>
      <c r="BA189" s="47"/>
      <c r="BB189" s="135" t="s">
        <v>392</v>
      </c>
      <c r="BC189" s="137"/>
      <c r="BD189" s="17"/>
      <c r="BE189" s="17"/>
      <c r="BF189" s="17"/>
      <c r="BG189" s="62"/>
      <c r="BH189" s="62"/>
      <c r="BI189" s="62"/>
      <c r="BJ189" s="17"/>
      <c r="BK189" s="17"/>
    </row>
    <row r="190" spans="1:63" ht="17.5" customHeight="1" x14ac:dyDescent="0.35">
      <c r="A190" s="17"/>
      <c r="B190" s="113" t="s">
        <v>231</v>
      </c>
      <c r="C190" s="56"/>
      <c r="D190" s="51" t="s">
        <v>211</v>
      </c>
      <c r="E190" s="123" t="s">
        <v>338</v>
      </c>
      <c r="F190" s="131"/>
      <c r="G190" s="52">
        <v>2020</v>
      </c>
      <c r="H190" s="52">
        <v>7.552999999999999</v>
      </c>
      <c r="I190" s="52">
        <v>7.552999999999999</v>
      </c>
      <c r="J190" s="52">
        <v>7.1725999999999983</v>
      </c>
      <c r="K190" s="52">
        <v>6.9141999999999983</v>
      </c>
      <c r="L190" s="52">
        <v>6.5547999999999975</v>
      </c>
      <c r="M190" s="52">
        <v>6.2303999999999977</v>
      </c>
      <c r="N190" s="52">
        <v>5.876999999999998</v>
      </c>
      <c r="O190" s="52">
        <v>5.6505999999999972</v>
      </c>
      <c r="P190" s="52">
        <v>5.3411999999999979</v>
      </c>
      <c r="Q190" s="52">
        <v>5.0927999999999978</v>
      </c>
      <c r="R190" s="52">
        <v>4.8023999999999969</v>
      </c>
      <c r="S190" s="52">
        <v>4.5209999999999972</v>
      </c>
      <c r="T190" s="52">
        <v>4.2845999999999975</v>
      </c>
      <c r="U190" s="52">
        <v>4.0631999999999975</v>
      </c>
      <c r="V190" s="52">
        <v>3.9227999999999974</v>
      </c>
      <c r="W190" s="52">
        <v>3.9043999999999977</v>
      </c>
      <c r="X190" s="52">
        <v>4.0009999999999977</v>
      </c>
      <c r="Y190" s="52">
        <v>3.9775999999999976</v>
      </c>
      <c r="Z190" s="52">
        <v>3.9911999999999974</v>
      </c>
      <c r="AA190" s="52">
        <v>4.0047999999999977</v>
      </c>
      <c r="AB190" s="52">
        <v>4.018399999999998</v>
      </c>
      <c r="AC190" s="52">
        <v>4.0319999999999974</v>
      </c>
      <c r="AD190" s="52">
        <v>4.0319999999999974</v>
      </c>
      <c r="AE190" s="52">
        <v>4.0319999999999974</v>
      </c>
      <c r="AF190" s="52">
        <v>4.0319999999999974</v>
      </c>
      <c r="AG190" s="52">
        <v>4.0319999999999974</v>
      </c>
      <c r="AH190" s="52">
        <v>4.0319999999999974</v>
      </c>
      <c r="AI190" s="52">
        <v>4.0319999999999974</v>
      </c>
      <c r="AJ190" s="52">
        <v>4.0319999999999974</v>
      </c>
      <c r="AK190" s="52">
        <v>4.0319999999999974</v>
      </c>
      <c r="AL190" s="52">
        <v>4.0319999999999974</v>
      </c>
      <c r="AM190" s="52">
        <v>4.0319999999999974</v>
      </c>
      <c r="AN190" s="52" t="s">
        <v>677</v>
      </c>
      <c r="AO190" s="52">
        <v>2022</v>
      </c>
      <c r="AP190" s="46" t="s">
        <v>339</v>
      </c>
      <c r="AQ190" s="46" t="s">
        <v>339</v>
      </c>
      <c r="AR190" s="46" t="s">
        <v>339</v>
      </c>
      <c r="AS190" s="46" t="s">
        <v>339</v>
      </c>
      <c r="AT190" s="46" t="s">
        <v>339</v>
      </c>
      <c r="AU190" s="46" t="s">
        <v>339</v>
      </c>
      <c r="AV190" s="46" t="s">
        <v>339</v>
      </c>
      <c r="AW190" s="46" t="s">
        <v>339</v>
      </c>
      <c r="AX190" s="46" t="s">
        <v>338</v>
      </c>
      <c r="AY190" s="46" t="s">
        <v>339</v>
      </c>
      <c r="AZ190" s="46" t="s">
        <v>339</v>
      </c>
      <c r="BA190" s="47"/>
      <c r="BB190" s="135" t="s">
        <v>393</v>
      </c>
      <c r="BC190" s="137"/>
      <c r="BD190" s="17"/>
      <c r="BE190" s="17"/>
      <c r="BF190" s="17"/>
      <c r="BG190" s="57"/>
      <c r="BH190" s="57"/>
      <c r="BI190" s="57"/>
      <c r="BJ190" s="57"/>
      <c r="BK190" s="57"/>
    </row>
    <row r="191" spans="1:63" ht="17.5" customHeight="1" x14ac:dyDescent="0.35">
      <c r="A191" s="17"/>
      <c r="B191" s="113" t="s">
        <v>232</v>
      </c>
      <c r="C191" s="56"/>
      <c r="D191" s="51" t="s">
        <v>211</v>
      </c>
      <c r="E191" s="123" t="s">
        <v>338</v>
      </c>
      <c r="F191" s="131"/>
      <c r="G191" s="52">
        <v>2020</v>
      </c>
      <c r="H191" s="52">
        <v>3.0669999999999966</v>
      </c>
      <c r="I191" s="52">
        <v>3.0669999999999966</v>
      </c>
      <c r="J191" s="52">
        <v>2.632399999999997</v>
      </c>
      <c r="K191" s="52">
        <v>2.2237999999999971</v>
      </c>
      <c r="L191" s="52">
        <v>1.9371999999999971</v>
      </c>
      <c r="M191" s="52">
        <v>1.7055999999999971</v>
      </c>
      <c r="N191" s="52">
        <v>1.5519999999999972</v>
      </c>
      <c r="O191" s="52">
        <v>1.3513999999999973</v>
      </c>
      <c r="P191" s="52">
        <v>1.1667999999999972</v>
      </c>
      <c r="Q191" s="52">
        <v>0.98219999999999708</v>
      </c>
      <c r="R191" s="52">
        <v>0.88059999999999716</v>
      </c>
      <c r="S191" s="52">
        <v>0.77899999999999714</v>
      </c>
      <c r="T191" s="52">
        <v>0.76939999999999709</v>
      </c>
      <c r="U191" s="52">
        <v>0.724799999999997</v>
      </c>
      <c r="V191" s="52">
        <v>0.6391999999999971</v>
      </c>
      <c r="W191" s="52">
        <v>0.55359999999999709</v>
      </c>
      <c r="X191" s="52">
        <v>0.46799999999999725</v>
      </c>
      <c r="Y191" s="52">
        <v>0.41539999999999722</v>
      </c>
      <c r="Z191" s="52">
        <v>0.39779999999999721</v>
      </c>
      <c r="AA191" s="52">
        <v>0.42119999999999719</v>
      </c>
      <c r="AB191" s="52">
        <v>0.44459999999999716</v>
      </c>
      <c r="AC191" s="52">
        <v>0.46799999999999714</v>
      </c>
      <c r="AD191" s="52">
        <v>0.46799999999999714</v>
      </c>
      <c r="AE191" s="52">
        <v>0.46799999999999714</v>
      </c>
      <c r="AF191" s="52">
        <v>0.46799999999999714</v>
      </c>
      <c r="AG191" s="52">
        <v>0.46799999999999714</v>
      </c>
      <c r="AH191" s="52">
        <v>0.46799999999999714</v>
      </c>
      <c r="AI191" s="52">
        <v>0.46799999999999714</v>
      </c>
      <c r="AJ191" s="52">
        <v>0.46799999999999714</v>
      </c>
      <c r="AK191" s="52">
        <v>0.46799999999999714</v>
      </c>
      <c r="AL191" s="52">
        <v>0.46799999999999714</v>
      </c>
      <c r="AM191" s="52">
        <v>0.46799999999999714</v>
      </c>
      <c r="AN191" s="52" t="s">
        <v>677</v>
      </c>
      <c r="AO191" s="52">
        <v>2022</v>
      </c>
      <c r="AP191" s="46" t="s">
        <v>339</v>
      </c>
      <c r="AQ191" s="46" t="s">
        <v>339</v>
      </c>
      <c r="AR191" s="46" t="s">
        <v>339</v>
      </c>
      <c r="AS191" s="46" t="s">
        <v>339</v>
      </c>
      <c r="AT191" s="46" t="s">
        <v>339</v>
      </c>
      <c r="AU191" s="46" t="s">
        <v>339</v>
      </c>
      <c r="AV191" s="46" t="s">
        <v>339</v>
      </c>
      <c r="AW191" s="46" t="s">
        <v>339</v>
      </c>
      <c r="AX191" s="46" t="s">
        <v>338</v>
      </c>
      <c r="AY191" s="46" t="s">
        <v>339</v>
      </c>
      <c r="AZ191" s="46" t="s">
        <v>339</v>
      </c>
      <c r="BA191" s="47"/>
      <c r="BB191" s="135" t="s">
        <v>394</v>
      </c>
      <c r="BC191" s="137"/>
      <c r="BD191" s="17"/>
      <c r="BE191" s="17"/>
      <c r="BF191" s="17"/>
      <c r="BG191" s="62"/>
      <c r="BH191" s="62"/>
      <c r="BI191" s="62"/>
      <c r="BJ191" s="17"/>
      <c r="BK191" s="17"/>
    </row>
    <row r="192" spans="1:63" ht="17.5" customHeight="1" x14ac:dyDescent="0.35">
      <c r="A192" s="17"/>
      <c r="B192" s="113" t="s">
        <v>233</v>
      </c>
      <c r="C192" s="56"/>
      <c r="D192" s="51" t="s">
        <v>211</v>
      </c>
      <c r="E192" s="123" t="s">
        <v>338</v>
      </c>
      <c r="F192" s="131"/>
      <c r="G192" s="52">
        <v>2020</v>
      </c>
      <c r="H192" s="52">
        <v>4.6759999999999993</v>
      </c>
      <c r="I192" s="52">
        <v>4.6759999999999993</v>
      </c>
      <c r="J192" s="52">
        <v>3.8873999999999991</v>
      </c>
      <c r="K192" s="52">
        <v>3.0757999999999992</v>
      </c>
      <c r="L192" s="52">
        <v>2.4001999999999994</v>
      </c>
      <c r="M192" s="52">
        <v>2.0375999999999994</v>
      </c>
      <c r="N192" s="52">
        <v>1.6989999999999994</v>
      </c>
      <c r="O192" s="52">
        <v>1.3193999999999995</v>
      </c>
      <c r="P192" s="52">
        <v>1.1317999999999995</v>
      </c>
      <c r="Q192" s="52">
        <v>0.94119999999999959</v>
      </c>
      <c r="R192" s="52">
        <v>0.82959999999999956</v>
      </c>
      <c r="S192" s="52">
        <v>0.73699999999999954</v>
      </c>
      <c r="T192" s="52">
        <v>0.66039999999999954</v>
      </c>
      <c r="U192" s="52">
        <v>0.62479999999999958</v>
      </c>
      <c r="V192" s="52">
        <v>0.63119999999999954</v>
      </c>
      <c r="W192" s="52">
        <v>0.6375999999999995</v>
      </c>
      <c r="X192" s="52">
        <v>0.62799999999999945</v>
      </c>
      <c r="Y192" s="52">
        <v>0.64339999999999942</v>
      </c>
      <c r="Z192" s="52">
        <v>0.65879999999999939</v>
      </c>
      <c r="AA192" s="52">
        <v>0.64319999999999933</v>
      </c>
      <c r="AB192" s="52">
        <v>0.62759999999999927</v>
      </c>
      <c r="AC192" s="52">
        <v>0.62799999999999923</v>
      </c>
      <c r="AD192" s="52">
        <v>0.62799999999999923</v>
      </c>
      <c r="AE192" s="52">
        <v>0.62799999999999923</v>
      </c>
      <c r="AF192" s="52">
        <v>0.62799999999999923</v>
      </c>
      <c r="AG192" s="52">
        <v>0.62799999999999923</v>
      </c>
      <c r="AH192" s="52">
        <v>0.62799999999999923</v>
      </c>
      <c r="AI192" s="52">
        <v>0.62799999999999923</v>
      </c>
      <c r="AJ192" s="52">
        <v>0.62799999999999923</v>
      </c>
      <c r="AK192" s="52">
        <v>0.62799999999999923</v>
      </c>
      <c r="AL192" s="52">
        <v>0.62799999999999923</v>
      </c>
      <c r="AM192" s="52">
        <v>0.62799999999999923</v>
      </c>
      <c r="AN192" s="52" t="s">
        <v>677</v>
      </c>
      <c r="AO192" s="52">
        <v>2022</v>
      </c>
      <c r="AP192" s="46" t="s">
        <v>339</v>
      </c>
      <c r="AQ192" s="46" t="s">
        <v>339</v>
      </c>
      <c r="AR192" s="46" t="s">
        <v>339</v>
      </c>
      <c r="AS192" s="46" t="s">
        <v>339</v>
      </c>
      <c r="AT192" s="46" t="s">
        <v>339</v>
      </c>
      <c r="AU192" s="46" t="s">
        <v>339</v>
      </c>
      <c r="AV192" s="46" t="s">
        <v>339</v>
      </c>
      <c r="AW192" s="46" t="s">
        <v>339</v>
      </c>
      <c r="AX192" s="46" t="s">
        <v>338</v>
      </c>
      <c r="AY192" s="46" t="s">
        <v>339</v>
      </c>
      <c r="AZ192" s="46" t="s">
        <v>339</v>
      </c>
      <c r="BA192" s="47" t="s">
        <v>678</v>
      </c>
      <c r="BB192" s="135" t="s">
        <v>395</v>
      </c>
      <c r="BC192" s="137"/>
      <c r="BD192" s="17"/>
      <c r="BE192" s="17"/>
      <c r="BF192" s="17"/>
      <c r="BG192" s="57"/>
      <c r="BH192" s="57"/>
      <c r="BI192" s="57"/>
      <c r="BJ192" s="57"/>
      <c r="BK192" s="57"/>
    </row>
    <row r="193" spans="1:63" ht="17.5" customHeight="1" x14ac:dyDescent="0.35">
      <c r="A193" s="17"/>
      <c r="B193" s="72" t="s">
        <v>234</v>
      </c>
      <c r="C193" s="73"/>
      <c r="D193" s="74"/>
      <c r="E193" s="126"/>
      <c r="F193" s="75"/>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c r="AH193" s="75"/>
      <c r="AI193" s="75"/>
      <c r="AJ193" s="75"/>
      <c r="AK193" s="75"/>
      <c r="AL193" s="75"/>
      <c r="AM193" s="75"/>
      <c r="AN193" s="75"/>
      <c r="AO193" s="75"/>
      <c r="AP193" s="75"/>
      <c r="AQ193" s="75"/>
      <c r="AR193" s="75"/>
      <c r="AS193" s="75"/>
      <c r="AT193" s="75"/>
      <c r="AU193" s="75"/>
      <c r="AV193" s="75"/>
      <c r="AW193" s="75"/>
      <c r="AX193" s="75"/>
      <c r="AY193" s="75"/>
      <c r="AZ193" s="75"/>
      <c r="BA193" s="75"/>
      <c r="BB193" s="44"/>
      <c r="BC193" s="44"/>
      <c r="BD193" s="17"/>
      <c r="BE193" s="17"/>
      <c r="BF193" s="17"/>
      <c r="BG193" s="62"/>
      <c r="BH193" s="62"/>
      <c r="BI193" s="62"/>
      <c r="BJ193" s="17"/>
      <c r="BK193" s="17"/>
    </row>
    <row r="194" spans="1:63" ht="17.5" customHeight="1" x14ac:dyDescent="0.35">
      <c r="A194" s="17"/>
      <c r="B194" s="113" t="s">
        <v>235</v>
      </c>
      <c r="C194" s="56"/>
      <c r="D194" s="51" t="s">
        <v>211</v>
      </c>
      <c r="E194" s="123" t="s">
        <v>338</v>
      </c>
      <c r="F194" s="131"/>
      <c r="G194" s="52">
        <v>2020</v>
      </c>
      <c r="H194" s="52">
        <v>1.6950000000000001</v>
      </c>
      <c r="I194" s="52">
        <v>1.6950000000000001</v>
      </c>
      <c r="J194" s="52">
        <v>1.6950000000000001</v>
      </c>
      <c r="K194" s="52">
        <v>1.6950000000000001</v>
      </c>
      <c r="L194" s="52">
        <v>1.6950000000000001</v>
      </c>
      <c r="M194" s="52">
        <v>1.6950000000000001</v>
      </c>
      <c r="N194" s="52">
        <v>1.6950000000000001</v>
      </c>
      <c r="O194" s="52">
        <v>1.6540000000000001</v>
      </c>
      <c r="P194" s="52">
        <v>1.6130000000000002</v>
      </c>
      <c r="Q194" s="52">
        <v>1.5330000000000001</v>
      </c>
      <c r="R194" s="52">
        <v>1.4530000000000001</v>
      </c>
      <c r="S194" s="52">
        <v>1.3380000000000001</v>
      </c>
      <c r="T194" s="52">
        <v>1.264</v>
      </c>
      <c r="U194" s="52">
        <v>1.159</v>
      </c>
      <c r="V194" s="52">
        <v>1.0580000000000001</v>
      </c>
      <c r="W194" s="52">
        <v>0.83200000000000007</v>
      </c>
      <c r="X194" s="52">
        <v>0.6080000000000001</v>
      </c>
      <c r="Y194" s="52">
        <v>0.38400000000000012</v>
      </c>
      <c r="Z194" s="52">
        <v>0.19100000000000011</v>
      </c>
      <c r="AA194" s="52">
        <v>3.3000000000000113E-2</v>
      </c>
      <c r="AB194" s="52" t="s">
        <v>313</v>
      </c>
      <c r="AC194" s="52" t="s">
        <v>313</v>
      </c>
      <c r="AD194" s="52" t="s">
        <v>313</v>
      </c>
      <c r="AE194" s="52" t="s">
        <v>313</v>
      </c>
      <c r="AF194" s="52" t="s">
        <v>313</v>
      </c>
      <c r="AG194" s="52" t="s">
        <v>313</v>
      </c>
      <c r="AH194" s="52" t="s">
        <v>313</v>
      </c>
      <c r="AI194" s="52" t="s">
        <v>313</v>
      </c>
      <c r="AJ194" s="52" t="s">
        <v>313</v>
      </c>
      <c r="AK194" s="52" t="s">
        <v>313</v>
      </c>
      <c r="AL194" s="52" t="s">
        <v>313</v>
      </c>
      <c r="AM194" s="52" t="s">
        <v>313</v>
      </c>
      <c r="AN194" s="52" t="s">
        <v>677</v>
      </c>
      <c r="AO194" s="52">
        <v>2022</v>
      </c>
      <c r="AP194" s="46" t="s">
        <v>339</v>
      </c>
      <c r="AQ194" s="46" t="s">
        <v>339</v>
      </c>
      <c r="AR194" s="46" t="s">
        <v>339</v>
      </c>
      <c r="AS194" s="46" t="s">
        <v>339</v>
      </c>
      <c r="AT194" s="46" t="s">
        <v>339</v>
      </c>
      <c r="AU194" s="46" t="s">
        <v>339</v>
      </c>
      <c r="AV194" s="46" t="s">
        <v>339</v>
      </c>
      <c r="AW194" s="46" t="s">
        <v>339</v>
      </c>
      <c r="AX194" s="46" t="s">
        <v>338</v>
      </c>
      <c r="AY194" s="46" t="s">
        <v>339</v>
      </c>
      <c r="AZ194" s="46" t="s">
        <v>339</v>
      </c>
      <c r="BA194" s="47" t="s">
        <v>678</v>
      </c>
      <c r="BB194" s="135" t="s">
        <v>396</v>
      </c>
      <c r="BC194" s="137"/>
      <c r="BD194" s="17"/>
      <c r="BE194" s="17"/>
      <c r="BF194" s="17"/>
      <c r="BG194" s="57"/>
      <c r="BH194" s="57"/>
      <c r="BI194" s="57"/>
      <c r="BJ194" s="57"/>
      <c r="BK194" s="57"/>
    </row>
    <row r="195" spans="1:63" ht="17.5" customHeight="1" x14ac:dyDescent="0.35">
      <c r="A195" s="17"/>
      <c r="B195" s="113" t="s">
        <v>236</v>
      </c>
      <c r="C195" s="56"/>
      <c r="D195" s="51" t="s">
        <v>211</v>
      </c>
      <c r="E195" s="123" t="s">
        <v>338</v>
      </c>
      <c r="F195" s="131"/>
      <c r="G195" s="52">
        <v>2020</v>
      </c>
      <c r="H195" s="52">
        <v>5.4940000000000007</v>
      </c>
      <c r="I195" s="52">
        <v>5.4940000000000007</v>
      </c>
      <c r="J195" s="52">
        <v>5.2930000000000001</v>
      </c>
      <c r="K195" s="52">
        <v>5.7747499999999992</v>
      </c>
      <c r="L195" s="52">
        <v>6.4134999999999991</v>
      </c>
      <c r="M195" s="52">
        <v>7.1582499999999989</v>
      </c>
      <c r="N195" s="52">
        <v>8.02</v>
      </c>
      <c r="O195" s="52">
        <v>8.8397500000000004</v>
      </c>
      <c r="P195" s="52">
        <v>9.5815000000000019</v>
      </c>
      <c r="Q195" s="52">
        <v>10.298250000000003</v>
      </c>
      <c r="R195" s="52">
        <v>10.989000000000003</v>
      </c>
      <c r="S195" s="52">
        <v>11.644750000000005</v>
      </c>
      <c r="T195" s="52">
        <v>12.342500000000006</v>
      </c>
      <c r="U195" s="52">
        <v>12.910500000000006</v>
      </c>
      <c r="V195" s="52">
        <v>13.478500000000007</v>
      </c>
      <c r="W195" s="52">
        <v>13.974500000000008</v>
      </c>
      <c r="X195" s="52">
        <v>14.45750000000001</v>
      </c>
      <c r="Y195" s="52">
        <v>14.90750000000001</v>
      </c>
      <c r="Z195" s="52">
        <v>15.200500000000009</v>
      </c>
      <c r="AA195" s="52">
        <v>15.555500000000011</v>
      </c>
      <c r="AB195" s="52">
        <v>15.982500000000011</v>
      </c>
      <c r="AC195" s="52">
        <v>16.45750000000001</v>
      </c>
      <c r="AD195" s="52">
        <v>16.887500000000014</v>
      </c>
      <c r="AE195" s="52">
        <v>16.673750000000013</v>
      </c>
      <c r="AF195" s="52">
        <v>16.460000000000012</v>
      </c>
      <c r="AG195" s="52">
        <v>16.096250000000015</v>
      </c>
      <c r="AH195" s="52">
        <v>15.732500000000016</v>
      </c>
      <c r="AI195" s="52">
        <v>15.368750000000018</v>
      </c>
      <c r="AJ195" s="52">
        <v>15.00500000000002</v>
      </c>
      <c r="AK195" s="52">
        <v>14.641250000000021</v>
      </c>
      <c r="AL195" s="52">
        <v>14.427500000000022</v>
      </c>
      <c r="AM195" s="52">
        <v>14.213750000000022</v>
      </c>
      <c r="AN195" s="52" t="s">
        <v>677</v>
      </c>
      <c r="AO195" s="52">
        <v>2022</v>
      </c>
      <c r="AP195" s="46" t="s">
        <v>339</v>
      </c>
      <c r="AQ195" s="46" t="s">
        <v>339</v>
      </c>
      <c r="AR195" s="46" t="s">
        <v>339</v>
      </c>
      <c r="AS195" s="46" t="s">
        <v>339</v>
      </c>
      <c r="AT195" s="46" t="s">
        <v>339</v>
      </c>
      <c r="AU195" s="46" t="s">
        <v>339</v>
      </c>
      <c r="AV195" s="46" t="s">
        <v>339</v>
      </c>
      <c r="AW195" s="46" t="s">
        <v>339</v>
      </c>
      <c r="AX195" s="46" t="s">
        <v>338</v>
      </c>
      <c r="AY195" s="46" t="s">
        <v>339</v>
      </c>
      <c r="AZ195" s="46" t="s">
        <v>339</v>
      </c>
      <c r="BA195" s="47"/>
      <c r="BB195" s="135" t="s">
        <v>397</v>
      </c>
      <c r="BC195" s="137"/>
      <c r="BD195" s="17"/>
      <c r="BE195" s="17"/>
      <c r="BF195" s="17"/>
      <c r="BG195" s="62"/>
      <c r="BH195" s="62"/>
      <c r="BI195" s="62"/>
      <c r="BJ195" s="17"/>
      <c r="BK195" s="17"/>
    </row>
    <row r="196" spans="1:63" ht="17.5" customHeight="1" x14ac:dyDescent="0.35">
      <c r="A196" s="17"/>
      <c r="B196" s="117" t="s">
        <v>237</v>
      </c>
      <c r="C196" s="56"/>
      <c r="D196" s="51" t="s">
        <v>211</v>
      </c>
      <c r="E196" s="123" t="s">
        <v>338</v>
      </c>
      <c r="F196" s="131"/>
      <c r="G196" s="52">
        <v>2020</v>
      </c>
      <c r="H196" s="63">
        <v>1.3790000000000004</v>
      </c>
      <c r="I196" s="63">
        <v>1.3790000000000004</v>
      </c>
      <c r="J196" s="63">
        <v>1.4460000000000004</v>
      </c>
      <c r="K196" s="63">
        <v>1.5130000000000003</v>
      </c>
      <c r="L196" s="63">
        <v>1.5660000000000003</v>
      </c>
      <c r="M196" s="63">
        <v>1.6190000000000002</v>
      </c>
      <c r="N196" s="63">
        <v>1.6720000000000002</v>
      </c>
      <c r="O196" s="63">
        <v>1.7250000000000001</v>
      </c>
      <c r="P196" s="63">
        <v>1.766</v>
      </c>
      <c r="Q196" s="63">
        <v>1.7789999999999999</v>
      </c>
      <c r="R196" s="63">
        <v>1.7919999999999998</v>
      </c>
      <c r="S196" s="63">
        <v>1.7639999999999998</v>
      </c>
      <c r="T196" s="63">
        <v>1.7089999999999996</v>
      </c>
      <c r="U196" s="63">
        <v>1.6329999999999996</v>
      </c>
      <c r="V196" s="63">
        <v>1.5739999999999996</v>
      </c>
      <c r="W196" s="63">
        <v>1.5149999999999997</v>
      </c>
      <c r="X196" s="63">
        <v>1.4809999999999997</v>
      </c>
      <c r="Y196" s="63">
        <v>1.4129999999999996</v>
      </c>
      <c r="Z196" s="63">
        <v>1.3719999999999994</v>
      </c>
      <c r="AA196" s="63">
        <v>1.3559999999999994</v>
      </c>
      <c r="AB196" s="63">
        <v>1.3399999999999994</v>
      </c>
      <c r="AC196" s="63">
        <v>1.3399999999999994</v>
      </c>
      <c r="AD196" s="63">
        <v>1.3399999999999994</v>
      </c>
      <c r="AE196" s="63">
        <v>1.3399999999999994</v>
      </c>
      <c r="AF196" s="63">
        <v>1.3399999999999994</v>
      </c>
      <c r="AG196" s="63">
        <v>1.3399999999999994</v>
      </c>
      <c r="AH196" s="63">
        <v>1.3399999999999994</v>
      </c>
      <c r="AI196" s="63">
        <v>1.3399999999999994</v>
      </c>
      <c r="AJ196" s="63">
        <v>1.3399999999999994</v>
      </c>
      <c r="AK196" s="63">
        <v>1.3399999999999994</v>
      </c>
      <c r="AL196" s="63">
        <v>1.3399999999999994</v>
      </c>
      <c r="AM196" s="63">
        <v>1.3399999999999994</v>
      </c>
      <c r="AN196" s="52" t="s">
        <v>677</v>
      </c>
      <c r="AO196" s="52">
        <v>2022</v>
      </c>
      <c r="AP196" s="46" t="s">
        <v>339</v>
      </c>
      <c r="AQ196" s="46" t="s">
        <v>339</v>
      </c>
      <c r="AR196" s="46" t="s">
        <v>339</v>
      </c>
      <c r="AS196" s="46" t="s">
        <v>339</v>
      </c>
      <c r="AT196" s="46" t="s">
        <v>339</v>
      </c>
      <c r="AU196" s="46" t="s">
        <v>339</v>
      </c>
      <c r="AV196" s="46" t="s">
        <v>339</v>
      </c>
      <c r="AW196" s="46" t="s">
        <v>339</v>
      </c>
      <c r="AX196" s="46" t="s">
        <v>338</v>
      </c>
      <c r="AY196" s="46" t="s">
        <v>339</v>
      </c>
      <c r="AZ196" s="46" t="s">
        <v>339</v>
      </c>
      <c r="BA196" s="47"/>
      <c r="BB196" s="135" t="s">
        <v>398</v>
      </c>
      <c r="BC196" s="137"/>
      <c r="BD196" s="17"/>
      <c r="BE196" s="17"/>
      <c r="BF196" s="17"/>
      <c r="BG196" s="57"/>
      <c r="BH196" s="57"/>
      <c r="BI196" s="57"/>
      <c r="BJ196" s="57"/>
      <c r="BK196" s="57"/>
    </row>
    <row r="197" spans="1:63" ht="17.5" customHeight="1" x14ac:dyDescent="0.35">
      <c r="A197" s="17"/>
      <c r="B197" s="113" t="s">
        <v>238</v>
      </c>
      <c r="C197" s="56"/>
      <c r="D197" s="51" t="s">
        <v>211</v>
      </c>
      <c r="E197" s="123" t="s">
        <v>338</v>
      </c>
      <c r="F197" s="131"/>
      <c r="G197" s="52">
        <v>2020</v>
      </c>
      <c r="H197" s="52">
        <v>16.658000000000001</v>
      </c>
      <c r="I197" s="52">
        <v>16.658000000000001</v>
      </c>
      <c r="J197" s="52">
        <v>17.072000000000003</v>
      </c>
      <c r="K197" s="52">
        <v>17.576750000000001</v>
      </c>
      <c r="L197" s="52">
        <v>17.913883333333334</v>
      </c>
      <c r="M197" s="52">
        <v>18.279016666666667</v>
      </c>
      <c r="N197" s="52">
        <v>18.462150000000001</v>
      </c>
      <c r="O197" s="52">
        <v>18.471283333333336</v>
      </c>
      <c r="P197" s="52">
        <v>18.411416666666668</v>
      </c>
      <c r="Q197" s="52">
        <v>18.44455</v>
      </c>
      <c r="R197" s="52">
        <v>18.1843</v>
      </c>
      <c r="S197" s="52">
        <v>17.99005</v>
      </c>
      <c r="T197" s="52">
        <v>17.765799999999999</v>
      </c>
      <c r="U197" s="52">
        <v>17.245799999999999</v>
      </c>
      <c r="V197" s="52">
        <v>16.785799999999998</v>
      </c>
      <c r="W197" s="52">
        <v>16.321799999999996</v>
      </c>
      <c r="X197" s="52">
        <v>15.782799999999998</v>
      </c>
      <c r="Y197" s="52">
        <v>15.267799999999998</v>
      </c>
      <c r="Z197" s="52">
        <v>14.893799999999999</v>
      </c>
      <c r="AA197" s="52">
        <v>14.560799999999999</v>
      </c>
      <c r="AB197" s="52">
        <v>14.369799999999998</v>
      </c>
      <c r="AC197" s="52">
        <v>14.369799999999998</v>
      </c>
      <c r="AD197" s="52">
        <v>14.369799999999998</v>
      </c>
      <c r="AE197" s="52">
        <v>14.156049999999999</v>
      </c>
      <c r="AF197" s="52">
        <v>13.821916666666665</v>
      </c>
      <c r="AG197" s="52">
        <v>13.337783333333331</v>
      </c>
      <c r="AH197" s="52">
        <v>12.853649999999998</v>
      </c>
      <c r="AI197" s="52">
        <v>12.369516666666664</v>
      </c>
      <c r="AJ197" s="52">
        <v>11.885383333333332</v>
      </c>
      <c r="AK197" s="52">
        <v>11.401249999999997</v>
      </c>
      <c r="AL197" s="52">
        <v>11.187499999999998</v>
      </c>
      <c r="AM197" s="52">
        <v>10.973749999999999</v>
      </c>
      <c r="AN197" s="52" t="s">
        <v>677</v>
      </c>
      <c r="AO197" s="52">
        <v>2022</v>
      </c>
      <c r="AP197" s="46" t="s">
        <v>339</v>
      </c>
      <c r="AQ197" s="46" t="s">
        <v>339</v>
      </c>
      <c r="AR197" s="46" t="s">
        <v>339</v>
      </c>
      <c r="AS197" s="46" t="s">
        <v>339</v>
      </c>
      <c r="AT197" s="46" t="s">
        <v>339</v>
      </c>
      <c r="AU197" s="46" t="s">
        <v>339</v>
      </c>
      <c r="AV197" s="46" t="s">
        <v>339</v>
      </c>
      <c r="AW197" s="46" t="s">
        <v>339</v>
      </c>
      <c r="AX197" s="46" t="s">
        <v>338</v>
      </c>
      <c r="AY197" s="46" t="s">
        <v>339</v>
      </c>
      <c r="AZ197" s="46" t="s">
        <v>339</v>
      </c>
      <c r="BA197" s="47"/>
      <c r="BB197" s="135" t="s">
        <v>399</v>
      </c>
      <c r="BC197" s="137"/>
      <c r="BD197" s="17"/>
      <c r="BE197" s="17"/>
      <c r="BF197" s="17"/>
      <c r="BG197" s="62"/>
      <c r="BH197" s="62"/>
      <c r="BI197" s="62"/>
      <c r="BJ197" s="17"/>
      <c r="BK197" s="17"/>
    </row>
    <row r="198" spans="1:63" ht="17.5" customHeight="1" x14ac:dyDescent="0.35">
      <c r="A198" s="17"/>
      <c r="B198" s="113" t="s">
        <v>239</v>
      </c>
      <c r="C198" s="56"/>
      <c r="D198" s="51" t="s">
        <v>211</v>
      </c>
      <c r="E198" s="123" t="s">
        <v>338</v>
      </c>
      <c r="F198" s="131"/>
      <c r="G198" s="52">
        <v>2020</v>
      </c>
      <c r="H198" s="52">
        <v>3.05</v>
      </c>
      <c r="I198" s="52">
        <v>3.05</v>
      </c>
      <c r="J198" s="52">
        <v>3.1839999999999997</v>
      </c>
      <c r="K198" s="52">
        <v>3.3179999999999996</v>
      </c>
      <c r="L198" s="52">
        <v>3.4519999999999995</v>
      </c>
      <c r="M198" s="52">
        <v>3.5439999999999996</v>
      </c>
      <c r="N198" s="52">
        <v>3.5519999999999996</v>
      </c>
      <c r="O198" s="52">
        <v>3.3119999999999994</v>
      </c>
      <c r="P198" s="52">
        <v>3.0719999999999992</v>
      </c>
      <c r="Q198" s="52">
        <v>2.8019999999999992</v>
      </c>
      <c r="R198" s="52">
        <v>2.573999999999999</v>
      </c>
      <c r="S198" s="52">
        <v>2.4299999999999988</v>
      </c>
      <c r="T198" s="52">
        <v>2.5339999999999989</v>
      </c>
      <c r="U198" s="52">
        <v>2.637999999999999</v>
      </c>
      <c r="V198" s="52">
        <v>2.7659999999999991</v>
      </c>
      <c r="W198" s="52">
        <v>2.827999999999999</v>
      </c>
      <c r="X198" s="52">
        <v>2.8899999999999988</v>
      </c>
      <c r="Y198" s="52">
        <v>2.8179999999999987</v>
      </c>
      <c r="Z198" s="52">
        <v>2.7459999999999987</v>
      </c>
      <c r="AA198" s="52">
        <v>2.6799999999999984</v>
      </c>
      <c r="AB198" s="52">
        <v>2.6799999999999984</v>
      </c>
      <c r="AC198" s="52">
        <v>2.6799999999999984</v>
      </c>
      <c r="AD198" s="52">
        <v>2.6799999999999984</v>
      </c>
      <c r="AE198" s="52">
        <v>2.6799999999999984</v>
      </c>
      <c r="AF198" s="52">
        <v>2.6799999999999984</v>
      </c>
      <c r="AG198" s="52">
        <v>2.6799999999999984</v>
      </c>
      <c r="AH198" s="52">
        <v>2.6799999999999984</v>
      </c>
      <c r="AI198" s="52">
        <v>2.6799999999999984</v>
      </c>
      <c r="AJ198" s="52">
        <v>2.6799999999999984</v>
      </c>
      <c r="AK198" s="52">
        <v>2.6799999999999984</v>
      </c>
      <c r="AL198" s="52">
        <v>2.6799999999999984</v>
      </c>
      <c r="AM198" s="52">
        <v>2.6799999999999984</v>
      </c>
      <c r="AN198" s="52" t="s">
        <v>677</v>
      </c>
      <c r="AO198" s="52">
        <v>2022</v>
      </c>
      <c r="AP198" s="46" t="s">
        <v>339</v>
      </c>
      <c r="AQ198" s="46" t="s">
        <v>339</v>
      </c>
      <c r="AR198" s="46" t="s">
        <v>339</v>
      </c>
      <c r="AS198" s="46" t="s">
        <v>339</v>
      </c>
      <c r="AT198" s="46" t="s">
        <v>339</v>
      </c>
      <c r="AU198" s="46" t="s">
        <v>339</v>
      </c>
      <c r="AV198" s="46" t="s">
        <v>339</v>
      </c>
      <c r="AW198" s="46" t="s">
        <v>339</v>
      </c>
      <c r="AX198" s="46" t="s">
        <v>338</v>
      </c>
      <c r="AY198" s="46" t="s">
        <v>339</v>
      </c>
      <c r="AZ198" s="46" t="s">
        <v>339</v>
      </c>
      <c r="BA198" s="47" t="s">
        <v>678</v>
      </c>
      <c r="BB198" s="135" t="s">
        <v>400</v>
      </c>
      <c r="BC198" s="137"/>
      <c r="BD198" s="17"/>
      <c r="BE198" s="17"/>
      <c r="BF198" s="17"/>
      <c r="BG198" s="57"/>
      <c r="BH198" s="57"/>
      <c r="BI198" s="57"/>
      <c r="BJ198" s="57"/>
      <c r="BK198" s="57"/>
    </row>
    <row r="199" spans="1:63" ht="17.5" customHeight="1" x14ac:dyDescent="0.35">
      <c r="A199" s="17"/>
      <c r="B199" s="72" t="s">
        <v>240</v>
      </c>
      <c r="C199" s="73"/>
      <c r="D199" s="74"/>
      <c r="E199" s="126"/>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c r="AY199" s="75"/>
      <c r="AZ199" s="75"/>
      <c r="BA199" s="75"/>
      <c r="BB199" s="44"/>
      <c r="BC199" s="44"/>
      <c r="BD199" s="17"/>
      <c r="BE199" s="17"/>
      <c r="BF199" s="17"/>
      <c r="BG199" s="62"/>
      <c r="BH199" s="62"/>
      <c r="BI199" s="62"/>
      <c r="BJ199" s="17"/>
      <c r="BK199" s="17"/>
    </row>
    <row r="200" spans="1:63" ht="17.5" customHeight="1" x14ac:dyDescent="0.35">
      <c r="A200" s="17"/>
      <c r="B200" s="113" t="s">
        <v>241</v>
      </c>
      <c r="C200" s="56"/>
      <c r="D200" s="51" t="s">
        <v>211</v>
      </c>
      <c r="E200" s="123" t="s">
        <v>338</v>
      </c>
      <c r="F200" s="131"/>
      <c r="G200" s="52">
        <v>2020</v>
      </c>
      <c r="H200" s="52">
        <v>960.66800000000001</v>
      </c>
      <c r="I200" s="52">
        <v>960.66800000000001</v>
      </c>
      <c r="J200" s="52">
        <v>960.13140000000021</v>
      </c>
      <c r="K200" s="52">
        <v>959.59480000000019</v>
      </c>
      <c r="L200" s="52">
        <v>959.07295000000011</v>
      </c>
      <c r="M200" s="52">
        <v>958.8891000000001</v>
      </c>
      <c r="N200" s="52">
        <v>959.34125000000006</v>
      </c>
      <c r="O200" s="52">
        <v>960.24940000000004</v>
      </c>
      <c r="P200" s="52">
        <v>961.49955000000023</v>
      </c>
      <c r="Q200" s="52">
        <v>962.99670000000003</v>
      </c>
      <c r="R200" s="52">
        <v>964.5861000000001</v>
      </c>
      <c r="S200" s="52">
        <v>965.61350000000016</v>
      </c>
      <c r="T200" s="52">
        <v>966.34990000000016</v>
      </c>
      <c r="U200" s="52">
        <v>967.11130000000014</v>
      </c>
      <c r="V200" s="52">
        <v>967.97770000000014</v>
      </c>
      <c r="W200" s="52">
        <v>969.12910000000011</v>
      </c>
      <c r="X200" s="52">
        <v>970.52750000000015</v>
      </c>
      <c r="Y200" s="52">
        <v>971.90790000000015</v>
      </c>
      <c r="Z200" s="52">
        <v>973.09930000000008</v>
      </c>
      <c r="AA200" s="52">
        <v>973.92870000000005</v>
      </c>
      <c r="AB200" s="52">
        <v>974.06910000000005</v>
      </c>
      <c r="AC200" s="52">
        <v>973.88850000000002</v>
      </c>
      <c r="AD200" s="52">
        <v>973.88850000000002</v>
      </c>
      <c r="AE200" s="52">
        <v>973.88850000000002</v>
      </c>
      <c r="AF200" s="52">
        <v>973.91475000000014</v>
      </c>
      <c r="AG200" s="52">
        <v>973.94100000000014</v>
      </c>
      <c r="AH200" s="52">
        <v>973.96725000000015</v>
      </c>
      <c r="AI200" s="52">
        <v>973.99350000000015</v>
      </c>
      <c r="AJ200" s="52">
        <v>974.01975000000016</v>
      </c>
      <c r="AK200" s="52">
        <v>974.04600000000005</v>
      </c>
      <c r="AL200" s="52">
        <v>974.04600000000005</v>
      </c>
      <c r="AM200" s="52">
        <v>974.04600000000005</v>
      </c>
      <c r="AN200" s="52" t="s">
        <v>677</v>
      </c>
      <c r="AO200" s="52">
        <v>2022</v>
      </c>
      <c r="AP200" s="46" t="s">
        <v>339</v>
      </c>
      <c r="AQ200" s="46" t="s">
        <v>339</v>
      </c>
      <c r="AR200" s="46" t="s">
        <v>339</v>
      </c>
      <c r="AS200" s="46" t="s">
        <v>339</v>
      </c>
      <c r="AT200" s="46" t="s">
        <v>339</v>
      </c>
      <c r="AU200" s="46" t="s">
        <v>339</v>
      </c>
      <c r="AV200" s="46" t="s">
        <v>339</v>
      </c>
      <c r="AW200" s="46" t="s">
        <v>339</v>
      </c>
      <c r="AX200" s="46" t="s">
        <v>338</v>
      </c>
      <c r="AY200" s="46" t="s">
        <v>339</v>
      </c>
      <c r="AZ200" s="46" t="s">
        <v>339</v>
      </c>
      <c r="BA200" s="47"/>
      <c r="BB200" s="135" t="s">
        <v>539</v>
      </c>
      <c r="BC200" s="137"/>
      <c r="BD200" s="17"/>
      <c r="BE200" s="17"/>
      <c r="BF200" s="17"/>
      <c r="BG200" s="57"/>
      <c r="BH200" s="57"/>
      <c r="BI200" s="57"/>
      <c r="BJ200" s="57"/>
      <c r="BK200" s="57"/>
    </row>
    <row r="201" spans="1:63" ht="17.5" customHeight="1" x14ac:dyDescent="0.35">
      <c r="A201" s="17"/>
      <c r="B201" s="113" t="s">
        <v>242</v>
      </c>
      <c r="C201" s="56"/>
      <c r="D201" s="51" t="s">
        <v>211</v>
      </c>
      <c r="E201" s="123" t="s">
        <v>339</v>
      </c>
      <c r="F201" s="131"/>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c r="AH201" s="54"/>
      <c r="AI201" s="54"/>
      <c r="AJ201" s="54"/>
      <c r="AK201" s="54"/>
      <c r="AL201" s="54"/>
      <c r="AM201" s="54"/>
      <c r="AN201" s="52"/>
      <c r="AO201" s="52"/>
      <c r="AP201" s="46" t="s">
        <v>339</v>
      </c>
      <c r="AQ201" s="46" t="s">
        <v>339</v>
      </c>
      <c r="AR201" s="46" t="s">
        <v>339</v>
      </c>
      <c r="AS201" s="46" t="s">
        <v>339</v>
      </c>
      <c r="AT201" s="46" t="s">
        <v>339</v>
      </c>
      <c r="AU201" s="46" t="s">
        <v>339</v>
      </c>
      <c r="AV201" s="46" t="s">
        <v>339</v>
      </c>
      <c r="AW201" s="46" t="s">
        <v>339</v>
      </c>
      <c r="AX201" s="46" t="s">
        <v>339</v>
      </c>
      <c r="AY201" s="46" t="s">
        <v>339</v>
      </c>
      <c r="AZ201" s="46" t="s">
        <v>339</v>
      </c>
      <c r="BA201" s="47"/>
      <c r="BB201" s="135" t="s">
        <v>401</v>
      </c>
      <c r="BC201" s="137"/>
      <c r="BD201" s="17"/>
      <c r="BE201" s="17"/>
      <c r="BF201" s="17"/>
      <c r="BG201" s="62"/>
      <c r="BH201" s="62"/>
      <c r="BI201" s="62"/>
      <c r="BJ201" s="17"/>
      <c r="BK201" s="17"/>
    </row>
    <row r="202" spans="1:63" ht="27" customHeight="1" x14ac:dyDescent="0.35">
      <c r="A202" s="17"/>
      <c r="B202" s="113" t="s">
        <v>243</v>
      </c>
      <c r="C202" s="56"/>
      <c r="D202" s="51" t="s">
        <v>211</v>
      </c>
      <c r="E202" s="123" t="s">
        <v>339</v>
      </c>
      <c r="F202" s="131"/>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c r="AH202" s="54"/>
      <c r="AI202" s="54"/>
      <c r="AJ202" s="54"/>
      <c r="AK202" s="54"/>
      <c r="AL202" s="54"/>
      <c r="AM202" s="54"/>
      <c r="AN202" s="54"/>
      <c r="AO202" s="54"/>
      <c r="AP202" s="46" t="s">
        <v>339</v>
      </c>
      <c r="AQ202" s="46" t="s">
        <v>339</v>
      </c>
      <c r="AR202" s="46" t="s">
        <v>339</v>
      </c>
      <c r="AS202" s="46" t="s">
        <v>339</v>
      </c>
      <c r="AT202" s="46" t="s">
        <v>339</v>
      </c>
      <c r="AU202" s="46" t="s">
        <v>339</v>
      </c>
      <c r="AV202" s="46" t="s">
        <v>339</v>
      </c>
      <c r="AW202" s="46" t="s">
        <v>339</v>
      </c>
      <c r="AX202" s="46" t="s">
        <v>339</v>
      </c>
      <c r="AY202" s="46" t="s">
        <v>339</v>
      </c>
      <c r="AZ202" s="46" t="s">
        <v>339</v>
      </c>
      <c r="BA202" s="47"/>
      <c r="BB202" s="135" t="s">
        <v>402</v>
      </c>
      <c r="BC202" s="137"/>
      <c r="BD202" s="17"/>
      <c r="BE202" s="17"/>
      <c r="BF202" s="17"/>
      <c r="BG202" s="57"/>
      <c r="BH202" s="57"/>
      <c r="BI202" s="57"/>
      <c r="BJ202" s="57"/>
      <c r="BK202" s="57"/>
    </row>
    <row r="203" spans="1:63" ht="17.5" customHeight="1" x14ac:dyDescent="0.35">
      <c r="A203" s="17"/>
      <c r="B203" s="72" t="s">
        <v>244</v>
      </c>
      <c r="C203" s="73"/>
      <c r="D203" s="74"/>
      <c r="E203" s="126"/>
      <c r="F203" s="75"/>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75"/>
      <c r="AJ203" s="75"/>
      <c r="AK203" s="75"/>
      <c r="AL203" s="75"/>
      <c r="AM203" s="75"/>
      <c r="AN203" s="75"/>
      <c r="AO203" s="75"/>
      <c r="AP203" s="75"/>
      <c r="AQ203" s="75"/>
      <c r="AR203" s="75"/>
      <c r="AS203" s="75"/>
      <c r="AT203" s="75"/>
      <c r="AU203" s="75"/>
      <c r="AV203" s="75"/>
      <c r="AW203" s="75"/>
      <c r="AX203" s="75"/>
      <c r="AY203" s="75"/>
      <c r="AZ203" s="75"/>
      <c r="BA203" s="75"/>
      <c r="BB203" s="44"/>
      <c r="BC203" s="44"/>
      <c r="BD203" s="17"/>
      <c r="BE203" s="17"/>
      <c r="BF203" s="17"/>
      <c r="BG203" s="62"/>
      <c r="BH203" s="62"/>
      <c r="BI203" s="62"/>
      <c r="BJ203" s="17"/>
      <c r="BK203" s="17"/>
    </row>
    <row r="204" spans="1:63" ht="17.5" customHeight="1" x14ac:dyDescent="0.35">
      <c r="A204" s="17"/>
      <c r="B204" s="113" t="s">
        <v>245</v>
      </c>
      <c r="C204" s="56"/>
      <c r="D204" s="51" t="s">
        <v>211</v>
      </c>
      <c r="E204" s="123" t="s">
        <v>338</v>
      </c>
      <c r="F204" s="131"/>
      <c r="G204" s="52">
        <v>2020</v>
      </c>
      <c r="H204" s="52">
        <v>243.68800000000002</v>
      </c>
      <c r="I204" s="52">
        <v>243.68800000000002</v>
      </c>
      <c r="J204" s="52">
        <v>245.363</v>
      </c>
      <c r="K204" s="52">
        <v>245.57549999999998</v>
      </c>
      <c r="L204" s="52">
        <v>245.16139999999999</v>
      </c>
      <c r="M204" s="52">
        <v>244.4633</v>
      </c>
      <c r="N204" s="52">
        <v>243.82619999999997</v>
      </c>
      <c r="O204" s="52">
        <v>243.43009999999998</v>
      </c>
      <c r="P204" s="52">
        <v>243.19499999999999</v>
      </c>
      <c r="Q204" s="52">
        <v>242.9939</v>
      </c>
      <c r="R204" s="52">
        <v>242.74539999999999</v>
      </c>
      <c r="S204" s="52">
        <v>242.16489999999996</v>
      </c>
      <c r="T204" s="52">
        <v>241.23139999999995</v>
      </c>
      <c r="U204" s="52">
        <v>240.27439999999996</v>
      </c>
      <c r="V204" s="52">
        <v>239.00439999999998</v>
      </c>
      <c r="W204" s="52">
        <v>237.75639999999996</v>
      </c>
      <c r="X204" s="52">
        <v>236.38039999999995</v>
      </c>
      <c r="Y204" s="52">
        <v>235.05639999999994</v>
      </c>
      <c r="Z204" s="52">
        <v>233.75839999999997</v>
      </c>
      <c r="AA204" s="52">
        <v>232.36339999999996</v>
      </c>
      <c r="AB204" s="52">
        <v>230.86539999999997</v>
      </c>
      <c r="AC204" s="52">
        <v>229.28839999999994</v>
      </c>
      <c r="AD204" s="52">
        <v>227.83999999999995</v>
      </c>
      <c r="AE204" s="52">
        <v>227.03534999999997</v>
      </c>
      <c r="AF204" s="52">
        <v>226.23069999999996</v>
      </c>
      <c r="AG204" s="52">
        <v>225.57604999999995</v>
      </c>
      <c r="AH204" s="52">
        <v>224.92139999999995</v>
      </c>
      <c r="AI204" s="52">
        <v>224.26674999999994</v>
      </c>
      <c r="AJ204" s="52">
        <v>223.61209999999994</v>
      </c>
      <c r="AK204" s="52">
        <v>222.95744999999994</v>
      </c>
      <c r="AL204" s="52">
        <v>222.15279999999996</v>
      </c>
      <c r="AM204" s="52">
        <v>221.34814999999995</v>
      </c>
      <c r="AN204" s="52" t="s">
        <v>677</v>
      </c>
      <c r="AO204" s="52">
        <v>2022</v>
      </c>
      <c r="AP204" s="46" t="s">
        <v>339</v>
      </c>
      <c r="AQ204" s="46" t="s">
        <v>339</v>
      </c>
      <c r="AR204" s="46" t="s">
        <v>339</v>
      </c>
      <c r="AS204" s="46" t="s">
        <v>339</v>
      </c>
      <c r="AT204" s="46" t="s">
        <v>339</v>
      </c>
      <c r="AU204" s="46" t="s">
        <v>339</v>
      </c>
      <c r="AV204" s="46" t="s">
        <v>339</v>
      </c>
      <c r="AW204" s="46" t="s">
        <v>339</v>
      </c>
      <c r="AX204" s="46" t="s">
        <v>338</v>
      </c>
      <c r="AY204" s="46" t="s">
        <v>339</v>
      </c>
      <c r="AZ204" s="46" t="s">
        <v>339</v>
      </c>
      <c r="BA204" s="47"/>
      <c r="BB204" s="135" t="s">
        <v>423</v>
      </c>
      <c r="BC204" s="137"/>
      <c r="BD204" s="17"/>
      <c r="BE204" s="17"/>
      <c r="BF204" s="17"/>
      <c r="BG204" s="57"/>
      <c r="BH204" s="57"/>
      <c r="BI204" s="57"/>
      <c r="BJ204" s="57"/>
      <c r="BK204" s="57"/>
    </row>
    <row r="205" spans="1:63" ht="17.5" customHeight="1" x14ac:dyDescent="0.35">
      <c r="A205" s="17"/>
      <c r="B205" s="113" t="s">
        <v>246</v>
      </c>
      <c r="C205" s="56"/>
      <c r="D205" s="51" t="s">
        <v>211</v>
      </c>
      <c r="E205" s="123" t="s">
        <v>339</v>
      </c>
      <c r="F205" s="131"/>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54"/>
      <c r="AI205" s="54"/>
      <c r="AJ205" s="54"/>
      <c r="AK205" s="54"/>
      <c r="AL205" s="54"/>
      <c r="AM205" s="54"/>
      <c r="AN205" s="54"/>
      <c r="AO205" s="54"/>
      <c r="AP205" s="46" t="s">
        <v>339</v>
      </c>
      <c r="AQ205" s="46" t="s">
        <v>339</v>
      </c>
      <c r="AR205" s="46" t="s">
        <v>339</v>
      </c>
      <c r="AS205" s="46" t="s">
        <v>339</v>
      </c>
      <c r="AT205" s="46" t="s">
        <v>339</v>
      </c>
      <c r="AU205" s="46" t="s">
        <v>339</v>
      </c>
      <c r="AV205" s="46" t="s">
        <v>339</v>
      </c>
      <c r="AW205" s="46" t="s">
        <v>339</v>
      </c>
      <c r="AX205" s="46" t="s">
        <v>339</v>
      </c>
      <c r="AY205" s="46" t="s">
        <v>339</v>
      </c>
      <c r="AZ205" s="46" t="s">
        <v>339</v>
      </c>
      <c r="BA205" s="47"/>
      <c r="BB205" s="135" t="s">
        <v>424</v>
      </c>
      <c r="BC205" s="137"/>
      <c r="BD205" s="17"/>
      <c r="BE205" s="17"/>
      <c r="BF205" s="17"/>
      <c r="BG205" s="62"/>
      <c r="BH205" s="62"/>
      <c r="BI205" s="62"/>
      <c r="BJ205" s="17"/>
      <c r="BK205" s="17"/>
    </row>
    <row r="206" spans="1:63" ht="17.5" customHeight="1" x14ac:dyDescent="0.35">
      <c r="A206" s="17"/>
      <c r="B206" s="113" t="s">
        <v>247</v>
      </c>
      <c r="C206" s="56"/>
      <c r="D206" s="51" t="s">
        <v>211</v>
      </c>
      <c r="E206" s="123" t="s">
        <v>339</v>
      </c>
      <c r="F206" s="131"/>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c r="AM206" s="54"/>
      <c r="AN206" s="54"/>
      <c r="AO206" s="54"/>
      <c r="AP206" s="46" t="s">
        <v>339</v>
      </c>
      <c r="AQ206" s="46" t="s">
        <v>339</v>
      </c>
      <c r="AR206" s="46" t="s">
        <v>339</v>
      </c>
      <c r="AS206" s="46" t="s">
        <v>339</v>
      </c>
      <c r="AT206" s="46" t="s">
        <v>339</v>
      </c>
      <c r="AU206" s="46" t="s">
        <v>339</v>
      </c>
      <c r="AV206" s="46" t="s">
        <v>339</v>
      </c>
      <c r="AW206" s="46" t="s">
        <v>339</v>
      </c>
      <c r="AX206" s="46" t="s">
        <v>339</v>
      </c>
      <c r="AY206" s="46" t="s">
        <v>339</v>
      </c>
      <c r="AZ206" s="46" t="s">
        <v>339</v>
      </c>
      <c r="BA206" s="47"/>
      <c r="BB206" s="135" t="s">
        <v>425</v>
      </c>
      <c r="BC206" s="137"/>
      <c r="BD206" s="17"/>
      <c r="BE206" s="17"/>
      <c r="BF206" s="17"/>
      <c r="BG206" s="57"/>
      <c r="BH206" s="57"/>
      <c r="BI206" s="57"/>
      <c r="BJ206" s="57"/>
      <c r="BK206" s="57"/>
    </row>
    <row r="207" spans="1:63" ht="17.5" customHeight="1" x14ac:dyDescent="0.35">
      <c r="A207" s="17"/>
      <c r="B207" s="72" t="s">
        <v>248</v>
      </c>
      <c r="C207" s="73"/>
      <c r="D207" s="74"/>
      <c r="E207" s="126"/>
      <c r="F207" s="75"/>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75"/>
      <c r="AJ207" s="75"/>
      <c r="AK207" s="75"/>
      <c r="AL207" s="75"/>
      <c r="AM207" s="75"/>
      <c r="AN207" s="75"/>
      <c r="AO207" s="75"/>
      <c r="AP207" s="75"/>
      <c r="AQ207" s="75"/>
      <c r="AR207" s="75"/>
      <c r="AS207" s="75"/>
      <c r="AT207" s="75"/>
      <c r="AU207" s="75"/>
      <c r="AV207" s="75"/>
      <c r="AW207" s="75"/>
      <c r="AX207" s="75"/>
      <c r="AY207" s="75"/>
      <c r="AZ207" s="75"/>
      <c r="BA207" s="75"/>
      <c r="BB207" s="44"/>
      <c r="BC207" s="44"/>
      <c r="BD207" s="17"/>
      <c r="BE207" s="17"/>
      <c r="BF207" s="17"/>
      <c r="BG207" s="62"/>
      <c r="BH207" s="62"/>
      <c r="BI207" s="62"/>
      <c r="BJ207" s="17"/>
      <c r="BK207" s="17"/>
    </row>
    <row r="208" spans="1:63" ht="17.5" customHeight="1" x14ac:dyDescent="0.35">
      <c r="A208" s="17"/>
      <c r="B208" s="113" t="s">
        <v>249</v>
      </c>
      <c r="C208" s="56"/>
      <c r="D208" s="51" t="s">
        <v>211</v>
      </c>
      <c r="E208" s="123" t="s">
        <v>339</v>
      </c>
      <c r="F208" s="131"/>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46" t="s">
        <v>339</v>
      </c>
      <c r="AQ208" s="46" t="s">
        <v>339</v>
      </c>
      <c r="AR208" s="46" t="s">
        <v>339</v>
      </c>
      <c r="AS208" s="46" t="s">
        <v>339</v>
      </c>
      <c r="AT208" s="46" t="s">
        <v>339</v>
      </c>
      <c r="AU208" s="46" t="s">
        <v>339</v>
      </c>
      <c r="AV208" s="46" t="s">
        <v>339</v>
      </c>
      <c r="AW208" s="46" t="s">
        <v>339</v>
      </c>
      <c r="AX208" s="46" t="s">
        <v>339</v>
      </c>
      <c r="AY208" s="46" t="s">
        <v>339</v>
      </c>
      <c r="AZ208" s="46" t="s">
        <v>339</v>
      </c>
      <c r="BA208" s="47"/>
      <c r="BB208" s="135" t="s">
        <v>403</v>
      </c>
      <c r="BC208" s="137"/>
      <c r="BD208" s="17"/>
      <c r="BE208" s="17"/>
      <c r="BF208" s="17"/>
      <c r="BG208" s="57"/>
      <c r="BH208" s="57"/>
      <c r="BI208" s="57"/>
      <c r="BJ208" s="57"/>
      <c r="BK208" s="57"/>
    </row>
    <row r="209" spans="1:63" ht="17.5" customHeight="1" x14ac:dyDescent="0.35">
      <c r="A209" s="17"/>
      <c r="B209" s="113" t="s">
        <v>250</v>
      </c>
      <c r="C209" s="56"/>
      <c r="D209" s="51" t="s">
        <v>211</v>
      </c>
      <c r="E209" s="123" t="s">
        <v>339</v>
      </c>
      <c r="F209" s="131"/>
      <c r="G209" s="52"/>
      <c r="H209" s="52"/>
      <c r="I209" s="52"/>
      <c r="J209" s="52"/>
      <c r="K209" s="52"/>
      <c r="L209" s="52"/>
      <c r="M209" s="52"/>
      <c r="N209" s="52"/>
      <c r="O209" s="52"/>
      <c r="P209" s="52"/>
      <c r="Q209" s="52"/>
      <c r="R209" s="52"/>
      <c r="S209" s="52"/>
      <c r="T209" s="52"/>
      <c r="U209" s="52"/>
      <c r="V209" s="52"/>
      <c r="W209" s="52"/>
      <c r="X209" s="52"/>
      <c r="Y209" s="52"/>
      <c r="Z209" s="52"/>
      <c r="AA209" s="52"/>
      <c r="AB209" s="52"/>
      <c r="AC209" s="52"/>
      <c r="AD209" s="52"/>
      <c r="AE209" s="52"/>
      <c r="AF209" s="52"/>
      <c r="AG209" s="52"/>
      <c r="AH209" s="52"/>
      <c r="AI209" s="52"/>
      <c r="AJ209" s="52"/>
      <c r="AK209" s="52"/>
      <c r="AL209" s="52"/>
      <c r="AM209" s="52"/>
      <c r="AN209" s="52"/>
      <c r="AO209" s="52"/>
      <c r="AP209" s="46" t="s">
        <v>339</v>
      </c>
      <c r="AQ209" s="46" t="s">
        <v>339</v>
      </c>
      <c r="AR209" s="46" t="s">
        <v>339</v>
      </c>
      <c r="AS209" s="46" t="s">
        <v>339</v>
      </c>
      <c r="AT209" s="46" t="s">
        <v>339</v>
      </c>
      <c r="AU209" s="46" t="s">
        <v>339</v>
      </c>
      <c r="AV209" s="46" t="s">
        <v>339</v>
      </c>
      <c r="AW209" s="46" t="s">
        <v>339</v>
      </c>
      <c r="AX209" s="46" t="s">
        <v>339</v>
      </c>
      <c r="AY209" s="46" t="s">
        <v>339</v>
      </c>
      <c r="AZ209" s="46" t="s">
        <v>339</v>
      </c>
      <c r="BA209" s="47"/>
      <c r="BB209" s="135" t="s">
        <v>404</v>
      </c>
      <c r="BC209" s="137"/>
      <c r="BD209" s="17"/>
      <c r="BE209" s="17"/>
      <c r="BF209" s="17"/>
      <c r="BG209" s="62"/>
      <c r="BH209" s="62"/>
      <c r="BI209" s="62"/>
      <c r="BJ209" s="17"/>
      <c r="BK209" s="17"/>
    </row>
    <row r="210" spans="1:63" ht="17.5" customHeight="1" x14ac:dyDescent="0.35">
      <c r="A210" s="17"/>
      <c r="B210" s="113" t="s">
        <v>251</v>
      </c>
      <c r="C210" s="56"/>
      <c r="D210" s="51" t="s">
        <v>211</v>
      </c>
      <c r="E210" s="123" t="s">
        <v>339</v>
      </c>
      <c r="F210" s="131"/>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46" t="s">
        <v>339</v>
      </c>
      <c r="AQ210" s="46" t="s">
        <v>339</v>
      </c>
      <c r="AR210" s="46" t="s">
        <v>339</v>
      </c>
      <c r="AS210" s="46" t="s">
        <v>339</v>
      </c>
      <c r="AT210" s="46" t="s">
        <v>339</v>
      </c>
      <c r="AU210" s="46" t="s">
        <v>339</v>
      </c>
      <c r="AV210" s="46" t="s">
        <v>339</v>
      </c>
      <c r="AW210" s="46" t="s">
        <v>339</v>
      </c>
      <c r="AX210" s="46" t="s">
        <v>339</v>
      </c>
      <c r="AY210" s="46" t="s">
        <v>339</v>
      </c>
      <c r="AZ210" s="46" t="s">
        <v>339</v>
      </c>
      <c r="BA210" s="47"/>
      <c r="BB210" s="135" t="s">
        <v>405</v>
      </c>
      <c r="BC210" s="137"/>
      <c r="BD210" s="17"/>
      <c r="BE210" s="17"/>
      <c r="BF210" s="17"/>
      <c r="BG210" s="57"/>
      <c r="BH210" s="57"/>
      <c r="BI210" s="57"/>
      <c r="BJ210" s="57"/>
      <c r="BK210" s="57"/>
    </row>
    <row r="211" spans="1:63" ht="17.5" customHeight="1" x14ac:dyDescent="0.35">
      <c r="A211" s="17"/>
      <c r="B211" s="72" t="s">
        <v>252</v>
      </c>
      <c r="C211" s="73"/>
      <c r="D211" s="74"/>
      <c r="E211" s="126"/>
      <c r="F211" s="75"/>
      <c r="G211" s="75"/>
      <c r="H211" s="75"/>
      <c r="I211" s="75"/>
      <c r="J211" s="75"/>
      <c r="K211" s="75"/>
      <c r="L211" s="75"/>
      <c r="M211" s="75"/>
      <c r="N211" s="75"/>
      <c r="O211" s="75"/>
      <c r="P211" s="75"/>
      <c r="Q211" s="75"/>
      <c r="R211" s="75"/>
      <c r="S211" s="75"/>
      <c r="T211" s="75"/>
      <c r="U211" s="75"/>
      <c r="V211" s="75"/>
      <c r="W211" s="75"/>
      <c r="X211" s="75"/>
      <c r="Y211" s="75"/>
      <c r="Z211" s="75"/>
      <c r="AA211" s="75"/>
      <c r="AB211" s="75"/>
      <c r="AC211" s="75"/>
      <c r="AD211" s="75"/>
      <c r="AE211" s="75"/>
      <c r="AF211" s="75"/>
      <c r="AG211" s="75"/>
      <c r="AH211" s="75"/>
      <c r="AI211" s="75"/>
      <c r="AJ211" s="75"/>
      <c r="AK211" s="75"/>
      <c r="AL211" s="75"/>
      <c r="AM211" s="75"/>
      <c r="AN211" s="75"/>
      <c r="AO211" s="75"/>
      <c r="AP211" s="75"/>
      <c r="AQ211" s="75"/>
      <c r="AR211" s="75"/>
      <c r="AS211" s="75"/>
      <c r="AT211" s="75"/>
      <c r="AU211" s="75"/>
      <c r="AV211" s="75"/>
      <c r="AW211" s="75"/>
      <c r="AX211" s="75"/>
      <c r="AY211" s="75"/>
      <c r="AZ211" s="75"/>
      <c r="BA211" s="75"/>
      <c r="BB211" s="44"/>
      <c r="BC211" s="44"/>
      <c r="BD211" s="17"/>
      <c r="BE211" s="17"/>
      <c r="BF211" s="17"/>
      <c r="BG211" s="62"/>
      <c r="BH211" s="62"/>
      <c r="BI211" s="62"/>
      <c r="BJ211" s="17"/>
      <c r="BK211" s="17"/>
    </row>
    <row r="212" spans="1:63" ht="17.5" customHeight="1" x14ac:dyDescent="0.35">
      <c r="A212" s="17"/>
      <c r="B212" s="113" t="s">
        <v>253</v>
      </c>
      <c r="C212" s="56"/>
      <c r="D212" s="51" t="s">
        <v>254</v>
      </c>
      <c r="E212" s="123" t="s">
        <v>339</v>
      </c>
      <c r="F212" s="131"/>
      <c r="G212" s="52"/>
      <c r="H212" s="52"/>
      <c r="I212" s="52"/>
      <c r="J212" s="52"/>
      <c r="K212" s="52"/>
      <c r="L212" s="52"/>
      <c r="M212" s="52"/>
      <c r="N212" s="52"/>
      <c r="O212" s="52"/>
      <c r="P212" s="52"/>
      <c r="Q212" s="52"/>
      <c r="R212" s="52"/>
      <c r="S212" s="52"/>
      <c r="T212" s="52"/>
      <c r="U212" s="52"/>
      <c r="V212" s="52"/>
      <c r="W212" s="52"/>
      <c r="X212" s="52"/>
      <c r="Y212" s="52"/>
      <c r="Z212" s="52"/>
      <c r="AA212" s="52"/>
      <c r="AB212" s="52"/>
      <c r="AC212" s="52"/>
      <c r="AD212" s="52"/>
      <c r="AE212" s="52"/>
      <c r="AF212" s="52"/>
      <c r="AG212" s="52"/>
      <c r="AH212" s="52"/>
      <c r="AI212" s="52"/>
      <c r="AJ212" s="52"/>
      <c r="AK212" s="52"/>
      <c r="AL212" s="52"/>
      <c r="AM212" s="52"/>
      <c r="AN212" s="52"/>
      <c r="AO212" s="52"/>
      <c r="AP212" s="46" t="s">
        <v>339</v>
      </c>
      <c r="AQ212" s="46" t="s">
        <v>339</v>
      </c>
      <c r="AR212" s="46" t="s">
        <v>339</v>
      </c>
      <c r="AS212" s="46" t="s">
        <v>339</v>
      </c>
      <c r="AT212" s="46" t="s">
        <v>339</v>
      </c>
      <c r="AU212" s="46" t="s">
        <v>339</v>
      </c>
      <c r="AV212" s="46" t="s">
        <v>339</v>
      </c>
      <c r="AW212" s="46" t="s">
        <v>339</v>
      </c>
      <c r="AX212" s="46" t="s">
        <v>339</v>
      </c>
      <c r="AY212" s="46" t="s">
        <v>339</v>
      </c>
      <c r="AZ212" s="46" t="s">
        <v>339</v>
      </c>
      <c r="BA212" s="47"/>
      <c r="BB212" s="135" t="s">
        <v>426</v>
      </c>
      <c r="BC212" s="138"/>
      <c r="BD212" s="17"/>
      <c r="BE212" s="17"/>
      <c r="BF212" s="17"/>
      <c r="BG212" s="57"/>
      <c r="BH212" s="57"/>
      <c r="BI212" s="57"/>
      <c r="BJ212" s="57"/>
      <c r="BK212" s="57"/>
    </row>
    <row r="213" spans="1:63" ht="17.5" customHeight="1" x14ac:dyDescent="0.35">
      <c r="A213" s="17"/>
      <c r="B213" s="118" t="s">
        <v>255</v>
      </c>
      <c r="C213" s="91"/>
      <c r="D213" s="92" t="s">
        <v>254</v>
      </c>
      <c r="E213" s="123" t="s">
        <v>339</v>
      </c>
      <c r="F213" s="10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c r="AG213" s="93"/>
      <c r="AH213" s="93"/>
      <c r="AI213" s="93"/>
      <c r="AJ213" s="93"/>
      <c r="AK213" s="93"/>
      <c r="AL213" s="93"/>
      <c r="AM213" s="93"/>
      <c r="AN213" s="93"/>
      <c r="AO213" s="93"/>
      <c r="AP213" s="46" t="s">
        <v>339</v>
      </c>
      <c r="AQ213" s="46" t="s">
        <v>339</v>
      </c>
      <c r="AR213" s="46" t="s">
        <v>339</v>
      </c>
      <c r="AS213" s="46" t="s">
        <v>339</v>
      </c>
      <c r="AT213" s="46" t="s">
        <v>339</v>
      </c>
      <c r="AU213" s="46" t="s">
        <v>339</v>
      </c>
      <c r="AV213" s="46" t="s">
        <v>339</v>
      </c>
      <c r="AW213" s="46" t="s">
        <v>339</v>
      </c>
      <c r="AX213" s="46" t="s">
        <v>339</v>
      </c>
      <c r="AY213" s="46" t="s">
        <v>339</v>
      </c>
      <c r="AZ213" s="46" t="s">
        <v>339</v>
      </c>
      <c r="BA213" s="47"/>
      <c r="BB213" s="135" t="s">
        <v>427</v>
      </c>
      <c r="BC213" s="138"/>
      <c r="BD213" s="17"/>
      <c r="BE213" s="17"/>
      <c r="BF213" s="17"/>
      <c r="BG213" s="62"/>
      <c r="BH213" s="62"/>
      <c r="BI213" s="62"/>
      <c r="BJ213" s="17"/>
      <c r="BK213" s="17"/>
    </row>
    <row r="214" spans="1:63" ht="17.5" customHeight="1" x14ac:dyDescent="0.35">
      <c r="A214" s="17"/>
      <c r="B214" s="183" t="s">
        <v>256</v>
      </c>
      <c r="C214" s="184"/>
      <c r="D214" s="94"/>
      <c r="E214" s="94"/>
      <c r="F214" s="94"/>
      <c r="G214" s="94"/>
      <c r="H214" s="94"/>
      <c r="I214" s="94"/>
      <c r="J214" s="95"/>
      <c r="K214" s="95"/>
      <c r="L214" s="95"/>
      <c r="M214" s="95"/>
      <c r="N214" s="95"/>
      <c r="O214" s="95"/>
      <c r="P214" s="95"/>
      <c r="Q214" s="95"/>
      <c r="R214" s="95"/>
      <c r="S214" s="95"/>
      <c r="T214" s="95"/>
      <c r="U214" s="95"/>
      <c r="V214" s="95"/>
      <c r="W214" s="95"/>
      <c r="X214" s="95"/>
      <c r="Y214" s="95"/>
      <c r="Z214" s="95"/>
      <c r="AA214" s="95"/>
      <c r="AB214" s="95"/>
      <c r="AC214" s="95"/>
      <c r="AD214" s="95"/>
      <c r="AE214" s="95"/>
      <c r="AF214" s="95"/>
      <c r="AG214" s="95"/>
      <c r="AH214" s="95"/>
      <c r="AI214" s="95"/>
      <c r="AJ214" s="95"/>
      <c r="AK214" s="95"/>
      <c r="AL214" s="95"/>
      <c r="AM214" s="95"/>
      <c r="AN214" s="95"/>
      <c r="AO214" s="94"/>
      <c r="AP214" s="95"/>
      <c r="AQ214" s="95"/>
      <c r="AR214" s="95"/>
      <c r="AS214" s="95"/>
      <c r="AT214" s="95"/>
      <c r="AU214" s="95"/>
      <c r="AV214" s="95"/>
      <c r="AW214" s="95"/>
      <c r="AX214" s="95"/>
      <c r="AY214" s="95"/>
      <c r="AZ214" s="95"/>
      <c r="BA214" s="95"/>
      <c r="BB214" s="135" t="str">
        <f t="shared" ref="BB214" si="24">CONCATENATE("Harvested wood products|",B214,"|",D214)</f>
        <v>Harvested wood products|Half-life of Harvested wood products (5) 
(Use rows at the end of the table for additional product types)|</v>
      </c>
      <c r="BC214" s="138"/>
      <c r="BD214" s="17"/>
      <c r="BE214" s="17"/>
      <c r="BF214" s="17"/>
      <c r="BG214" s="57"/>
      <c r="BH214" s="57"/>
      <c r="BI214" s="57"/>
      <c r="BJ214" s="57"/>
      <c r="BK214" s="57"/>
    </row>
    <row r="215" spans="1:63" ht="17.5" customHeight="1" x14ac:dyDescent="0.35">
      <c r="A215" s="17"/>
      <c r="B215" s="112" t="s">
        <v>257</v>
      </c>
      <c r="C215" s="56"/>
      <c r="D215" s="51" t="s">
        <v>258</v>
      </c>
      <c r="E215" s="123" t="s">
        <v>338</v>
      </c>
      <c r="F215" s="131"/>
      <c r="G215" s="52">
        <v>2020</v>
      </c>
      <c r="H215" s="52">
        <v>35</v>
      </c>
      <c r="I215" s="52">
        <v>35</v>
      </c>
      <c r="J215" s="52">
        <v>35</v>
      </c>
      <c r="K215" s="52">
        <v>35</v>
      </c>
      <c r="L215" s="52">
        <v>35</v>
      </c>
      <c r="M215" s="52">
        <v>35</v>
      </c>
      <c r="N215" s="52">
        <v>35</v>
      </c>
      <c r="O215" s="52">
        <v>35</v>
      </c>
      <c r="P215" s="52">
        <v>35</v>
      </c>
      <c r="Q215" s="52">
        <v>35</v>
      </c>
      <c r="R215" s="52">
        <v>35</v>
      </c>
      <c r="S215" s="52">
        <v>35</v>
      </c>
      <c r="T215" s="52">
        <v>35</v>
      </c>
      <c r="U215" s="52">
        <v>35</v>
      </c>
      <c r="V215" s="52">
        <v>35</v>
      </c>
      <c r="W215" s="52">
        <v>35</v>
      </c>
      <c r="X215" s="52">
        <v>35</v>
      </c>
      <c r="Y215" s="52">
        <v>35</v>
      </c>
      <c r="Z215" s="52">
        <v>35</v>
      </c>
      <c r="AA215" s="52">
        <v>35</v>
      </c>
      <c r="AB215" s="52">
        <v>35</v>
      </c>
      <c r="AC215" s="52">
        <v>35</v>
      </c>
      <c r="AD215" s="52">
        <v>35</v>
      </c>
      <c r="AE215" s="52">
        <v>35</v>
      </c>
      <c r="AF215" s="52">
        <v>35</v>
      </c>
      <c r="AG215" s="52">
        <v>35</v>
      </c>
      <c r="AH215" s="52">
        <v>35</v>
      </c>
      <c r="AI215" s="52">
        <v>35</v>
      </c>
      <c r="AJ215" s="52">
        <v>35</v>
      </c>
      <c r="AK215" s="52">
        <v>35</v>
      </c>
      <c r="AL215" s="52">
        <v>35</v>
      </c>
      <c r="AM215" s="52">
        <v>35</v>
      </c>
      <c r="AN215" s="52" t="s">
        <v>679</v>
      </c>
      <c r="AO215" s="171"/>
      <c r="AP215" s="46" t="s">
        <v>339</v>
      </c>
      <c r="AQ215" s="46" t="s">
        <v>339</v>
      </c>
      <c r="AR215" s="46" t="s">
        <v>339</v>
      </c>
      <c r="AS215" s="46" t="s">
        <v>339</v>
      </c>
      <c r="AT215" s="46" t="s">
        <v>339</v>
      </c>
      <c r="AU215" s="46" t="s">
        <v>339</v>
      </c>
      <c r="AV215" s="46" t="s">
        <v>339</v>
      </c>
      <c r="AW215" s="46" t="s">
        <v>339</v>
      </c>
      <c r="AX215" s="46" t="s">
        <v>338</v>
      </c>
      <c r="AY215" s="46" t="s">
        <v>339</v>
      </c>
      <c r="AZ215" s="46" t="s">
        <v>339</v>
      </c>
      <c r="BA215" s="47"/>
      <c r="BB215" s="135" t="s">
        <v>540</v>
      </c>
      <c r="BC215" s="138"/>
      <c r="BD215" s="17"/>
      <c r="BE215" s="17"/>
      <c r="BF215" s="17"/>
      <c r="BG215" s="57"/>
      <c r="BH215" s="57"/>
      <c r="BI215" s="57"/>
      <c r="BJ215" s="57"/>
      <c r="BK215" s="57"/>
    </row>
    <row r="216" spans="1:63" ht="17.5" customHeight="1" x14ac:dyDescent="0.35">
      <c r="A216" s="17"/>
      <c r="B216" s="112" t="s">
        <v>259</v>
      </c>
      <c r="C216" s="56"/>
      <c r="D216" s="51" t="s">
        <v>258</v>
      </c>
      <c r="E216" s="123" t="s">
        <v>338</v>
      </c>
      <c r="F216" s="131"/>
      <c r="G216" s="52">
        <v>2020</v>
      </c>
      <c r="H216" s="52">
        <v>25</v>
      </c>
      <c r="I216" s="52">
        <v>25</v>
      </c>
      <c r="J216" s="52">
        <v>25</v>
      </c>
      <c r="K216" s="52">
        <v>25</v>
      </c>
      <c r="L216" s="52">
        <v>25</v>
      </c>
      <c r="M216" s="52">
        <v>25</v>
      </c>
      <c r="N216" s="52">
        <v>25</v>
      </c>
      <c r="O216" s="52">
        <v>25</v>
      </c>
      <c r="P216" s="52">
        <v>25</v>
      </c>
      <c r="Q216" s="52">
        <v>25</v>
      </c>
      <c r="R216" s="52">
        <v>25</v>
      </c>
      <c r="S216" s="52">
        <v>25</v>
      </c>
      <c r="T216" s="52">
        <v>25</v>
      </c>
      <c r="U216" s="52">
        <v>25</v>
      </c>
      <c r="V216" s="52">
        <v>25</v>
      </c>
      <c r="W216" s="52">
        <v>25</v>
      </c>
      <c r="X216" s="52">
        <v>25</v>
      </c>
      <c r="Y216" s="52">
        <v>25</v>
      </c>
      <c r="Z216" s="52">
        <v>25</v>
      </c>
      <c r="AA216" s="52">
        <v>25</v>
      </c>
      <c r="AB216" s="52">
        <v>25</v>
      </c>
      <c r="AC216" s="52">
        <v>25</v>
      </c>
      <c r="AD216" s="52">
        <v>25</v>
      </c>
      <c r="AE216" s="52">
        <v>25</v>
      </c>
      <c r="AF216" s="52">
        <v>25</v>
      </c>
      <c r="AG216" s="52">
        <v>25</v>
      </c>
      <c r="AH216" s="52">
        <v>25</v>
      </c>
      <c r="AI216" s="52">
        <v>25</v>
      </c>
      <c r="AJ216" s="52">
        <v>25</v>
      </c>
      <c r="AK216" s="52">
        <v>25</v>
      </c>
      <c r="AL216" s="52">
        <v>25</v>
      </c>
      <c r="AM216" s="52">
        <v>25</v>
      </c>
      <c r="AN216" s="52" t="s">
        <v>679</v>
      </c>
      <c r="AO216" s="171"/>
      <c r="AP216" s="46" t="s">
        <v>339</v>
      </c>
      <c r="AQ216" s="46" t="s">
        <v>339</v>
      </c>
      <c r="AR216" s="46" t="s">
        <v>339</v>
      </c>
      <c r="AS216" s="46" t="s">
        <v>339</v>
      </c>
      <c r="AT216" s="46" t="s">
        <v>339</v>
      </c>
      <c r="AU216" s="46" t="s">
        <v>339</v>
      </c>
      <c r="AV216" s="46" t="s">
        <v>339</v>
      </c>
      <c r="AW216" s="46" t="s">
        <v>339</v>
      </c>
      <c r="AX216" s="46" t="s">
        <v>338</v>
      </c>
      <c r="AY216" s="46" t="s">
        <v>339</v>
      </c>
      <c r="AZ216" s="46" t="s">
        <v>339</v>
      </c>
      <c r="BA216" s="47"/>
      <c r="BB216" s="135" t="s">
        <v>541</v>
      </c>
      <c r="BC216" s="138"/>
      <c r="BD216" s="17"/>
      <c r="BE216" s="17"/>
      <c r="BF216" s="17"/>
      <c r="BG216" s="57"/>
      <c r="BH216" s="57"/>
      <c r="BI216" s="57"/>
      <c r="BJ216" s="57"/>
      <c r="BK216" s="57"/>
    </row>
    <row r="217" spans="1:63" ht="17.5" customHeight="1" x14ac:dyDescent="0.35">
      <c r="A217" s="17"/>
      <c r="B217" s="112" t="s">
        <v>260</v>
      </c>
      <c r="C217" s="56"/>
      <c r="D217" s="51" t="s">
        <v>258</v>
      </c>
      <c r="E217" s="123" t="s">
        <v>338</v>
      </c>
      <c r="F217" s="131"/>
      <c r="G217" s="52">
        <v>2020</v>
      </c>
      <c r="H217" s="52">
        <v>2</v>
      </c>
      <c r="I217" s="52">
        <v>2</v>
      </c>
      <c r="J217" s="52">
        <v>2</v>
      </c>
      <c r="K217" s="52">
        <v>2</v>
      </c>
      <c r="L217" s="52">
        <v>2</v>
      </c>
      <c r="M217" s="52">
        <v>2</v>
      </c>
      <c r="N217" s="52">
        <v>2</v>
      </c>
      <c r="O217" s="52">
        <v>2</v>
      </c>
      <c r="P217" s="52">
        <v>2</v>
      </c>
      <c r="Q217" s="52">
        <v>2</v>
      </c>
      <c r="R217" s="52">
        <v>2</v>
      </c>
      <c r="S217" s="52">
        <v>2</v>
      </c>
      <c r="T217" s="52">
        <v>2</v>
      </c>
      <c r="U217" s="52">
        <v>2</v>
      </c>
      <c r="V217" s="52">
        <v>2</v>
      </c>
      <c r="W217" s="52">
        <v>2</v>
      </c>
      <c r="X217" s="52">
        <v>2</v>
      </c>
      <c r="Y217" s="52">
        <v>2</v>
      </c>
      <c r="Z217" s="52">
        <v>2</v>
      </c>
      <c r="AA217" s="52">
        <v>2</v>
      </c>
      <c r="AB217" s="52">
        <v>2</v>
      </c>
      <c r="AC217" s="52">
        <v>2</v>
      </c>
      <c r="AD217" s="52">
        <v>2</v>
      </c>
      <c r="AE217" s="52">
        <v>2</v>
      </c>
      <c r="AF217" s="52">
        <v>2</v>
      </c>
      <c r="AG217" s="52">
        <v>2</v>
      </c>
      <c r="AH217" s="52">
        <v>2</v>
      </c>
      <c r="AI217" s="52">
        <v>2</v>
      </c>
      <c r="AJ217" s="52">
        <v>2</v>
      </c>
      <c r="AK217" s="52">
        <v>2</v>
      </c>
      <c r="AL217" s="52">
        <v>2</v>
      </c>
      <c r="AM217" s="52">
        <v>2</v>
      </c>
      <c r="AN217" s="52" t="s">
        <v>679</v>
      </c>
      <c r="AO217" s="171"/>
      <c r="AP217" s="46" t="s">
        <v>339</v>
      </c>
      <c r="AQ217" s="46" t="s">
        <v>339</v>
      </c>
      <c r="AR217" s="46" t="s">
        <v>339</v>
      </c>
      <c r="AS217" s="46" t="s">
        <v>339</v>
      </c>
      <c r="AT217" s="46" t="s">
        <v>339</v>
      </c>
      <c r="AU217" s="46" t="s">
        <v>339</v>
      </c>
      <c r="AV217" s="46" t="s">
        <v>339</v>
      </c>
      <c r="AW217" s="46" t="s">
        <v>339</v>
      </c>
      <c r="AX217" s="46" t="s">
        <v>338</v>
      </c>
      <c r="AY217" s="46" t="s">
        <v>339</v>
      </c>
      <c r="AZ217" s="46" t="s">
        <v>339</v>
      </c>
      <c r="BA217" s="47"/>
      <c r="BB217" s="135" t="s">
        <v>542</v>
      </c>
      <c r="BC217" s="138"/>
      <c r="BD217" s="17"/>
      <c r="BE217" s="17"/>
      <c r="BF217" s="17"/>
      <c r="BG217" s="57"/>
      <c r="BH217" s="57"/>
      <c r="BI217" s="57"/>
      <c r="BJ217" s="57"/>
      <c r="BK217" s="57"/>
    </row>
    <row r="218" spans="1:63" ht="15.5" x14ac:dyDescent="0.35">
      <c r="A218" s="88"/>
      <c r="B218" s="89" t="s">
        <v>342</v>
      </c>
      <c r="C218" s="90"/>
      <c r="D218" s="67"/>
      <c r="E218" s="124"/>
      <c r="F218" s="68"/>
      <c r="G218" s="68"/>
      <c r="H218" s="68"/>
      <c r="I218" s="68"/>
      <c r="J218" s="68"/>
      <c r="K218" s="68"/>
      <c r="L218" s="68"/>
      <c r="M218" s="68"/>
      <c r="N218" s="68"/>
      <c r="O218" s="68"/>
      <c r="P218" s="68"/>
      <c r="Q218" s="68"/>
      <c r="R218" s="68"/>
      <c r="S218" s="68"/>
      <c r="T218" s="68"/>
      <c r="U218" s="68"/>
      <c r="V218" s="68"/>
      <c r="W218" s="68"/>
      <c r="X218" s="68"/>
      <c r="Y218" s="68"/>
      <c r="Z218" s="68"/>
      <c r="AA218" s="68"/>
      <c r="AB218" s="68"/>
      <c r="AC218" s="68"/>
      <c r="AD218" s="68"/>
      <c r="AE218" s="68"/>
      <c r="AF218" s="68"/>
      <c r="AG218" s="68"/>
      <c r="AH218" s="68"/>
      <c r="AI218" s="68"/>
      <c r="AJ218" s="68"/>
      <c r="AK218" s="68"/>
      <c r="AL218" s="68"/>
      <c r="AM218" s="68"/>
      <c r="AN218" s="68"/>
      <c r="AO218" s="68"/>
      <c r="AP218" s="68"/>
      <c r="AQ218" s="68"/>
      <c r="AR218" s="68"/>
      <c r="AS218" s="68"/>
      <c r="AT218" s="68"/>
      <c r="AU218" s="68"/>
      <c r="AV218" s="68"/>
      <c r="AW218" s="68"/>
      <c r="AX218" s="68"/>
      <c r="AY218" s="68"/>
      <c r="AZ218" s="68"/>
      <c r="BA218" s="68"/>
      <c r="BB218" s="68"/>
      <c r="BC218" s="68"/>
      <c r="BD218" s="17"/>
      <c r="BE218" s="17"/>
      <c r="BF218" s="17"/>
      <c r="BG218" s="62"/>
      <c r="BH218" s="62"/>
      <c r="BI218" s="62"/>
      <c r="BJ218" s="17"/>
      <c r="BK218" s="17"/>
    </row>
    <row r="219" spans="1:63" outlineLevel="1" x14ac:dyDescent="0.35">
      <c r="A219" s="17"/>
      <c r="B219" s="42" t="s">
        <v>336</v>
      </c>
      <c r="C219" s="43"/>
      <c r="D219" s="69"/>
      <c r="E219" s="125"/>
      <c r="F219" s="71"/>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c r="AF219" s="71"/>
      <c r="AG219" s="71"/>
      <c r="AH219" s="71"/>
      <c r="AI219" s="71"/>
      <c r="AJ219" s="71"/>
      <c r="AK219" s="71"/>
      <c r="AL219" s="71"/>
      <c r="AM219" s="71"/>
      <c r="AN219" s="71"/>
      <c r="AO219" s="71"/>
      <c r="AP219" s="71"/>
      <c r="AQ219" s="71"/>
      <c r="AR219" s="71"/>
      <c r="AS219" s="71"/>
      <c r="AT219" s="71"/>
      <c r="AU219" s="71"/>
      <c r="AV219" s="71"/>
      <c r="AW219" s="71"/>
      <c r="AX219" s="71"/>
      <c r="AY219" s="71"/>
      <c r="AZ219" s="71"/>
      <c r="BA219" s="71"/>
      <c r="BB219" s="70"/>
      <c r="BC219" s="70"/>
      <c r="BD219" s="17"/>
      <c r="BE219" s="17"/>
      <c r="BF219" s="17"/>
      <c r="BG219" s="57"/>
      <c r="BH219" s="57"/>
      <c r="BI219" s="57"/>
      <c r="BJ219" s="57"/>
      <c r="BK219" s="57"/>
    </row>
    <row r="220" spans="1:63" ht="36" outlineLevel="1" x14ac:dyDescent="0.35">
      <c r="A220" s="17"/>
      <c r="B220" s="178" t="s">
        <v>620</v>
      </c>
      <c r="C220" s="179"/>
      <c r="D220" s="147" t="s">
        <v>85</v>
      </c>
      <c r="E220" s="123" t="s">
        <v>338</v>
      </c>
      <c r="F220" s="52"/>
      <c r="G220" s="52">
        <v>2020</v>
      </c>
      <c r="H220" s="52">
        <v>62.2</v>
      </c>
      <c r="I220" s="52">
        <v>62.2</v>
      </c>
      <c r="J220" s="52">
        <v>62.2</v>
      </c>
      <c r="K220" s="52">
        <v>62.2</v>
      </c>
      <c r="L220" s="52">
        <v>62.2</v>
      </c>
      <c r="M220" s="52">
        <v>62.2</v>
      </c>
      <c r="N220" s="52">
        <v>62.2</v>
      </c>
      <c r="O220" s="52">
        <v>62.2</v>
      </c>
      <c r="P220" s="52">
        <v>62.2</v>
      </c>
      <c r="Q220" s="52">
        <v>62.2</v>
      </c>
      <c r="R220" s="52">
        <v>62.2</v>
      </c>
      <c r="S220" s="52">
        <v>62.2</v>
      </c>
      <c r="T220" s="52">
        <v>62.2</v>
      </c>
      <c r="U220" s="52">
        <v>62.2</v>
      </c>
      <c r="V220" s="52">
        <v>62.2</v>
      </c>
      <c r="W220" s="52">
        <v>62.2</v>
      </c>
      <c r="X220" s="52">
        <v>62.2</v>
      </c>
      <c r="Y220" s="52">
        <v>62.2</v>
      </c>
      <c r="Z220" s="52">
        <v>62.2</v>
      </c>
      <c r="AA220" s="52">
        <v>62.2</v>
      </c>
      <c r="AB220" s="52">
        <v>62.2</v>
      </c>
      <c r="AC220" s="52">
        <v>62.2</v>
      </c>
      <c r="AD220" s="52">
        <v>62.2</v>
      </c>
      <c r="AE220" s="52">
        <v>62.2</v>
      </c>
      <c r="AF220" s="52">
        <v>62.2</v>
      </c>
      <c r="AG220" s="52">
        <v>62.2</v>
      </c>
      <c r="AH220" s="52">
        <v>62.2</v>
      </c>
      <c r="AI220" s="52">
        <v>62.2</v>
      </c>
      <c r="AJ220" s="52">
        <v>62.2</v>
      </c>
      <c r="AK220" s="52">
        <v>62.2</v>
      </c>
      <c r="AL220" s="52">
        <v>62.2</v>
      </c>
      <c r="AM220" s="52">
        <v>62.2</v>
      </c>
      <c r="AN220" s="171" t="s">
        <v>730</v>
      </c>
      <c r="AO220" s="171">
        <v>2022</v>
      </c>
      <c r="AP220" s="46" t="s">
        <v>339</v>
      </c>
      <c r="AQ220" s="46" t="s">
        <v>339</v>
      </c>
      <c r="AR220" s="46" t="s">
        <v>339</v>
      </c>
      <c r="AS220" s="46" t="s">
        <v>339</v>
      </c>
      <c r="AT220" s="46" t="s">
        <v>339</v>
      </c>
      <c r="AU220" s="46" t="s">
        <v>339</v>
      </c>
      <c r="AV220" s="46" t="s">
        <v>339</v>
      </c>
      <c r="AW220" s="46" t="s">
        <v>338</v>
      </c>
      <c r="AX220" s="46" t="s">
        <v>339</v>
      </c>
      <c r="AY220" s="46" t="s">
        <v>339</v>
      </c>
      <c r="AZ220" s="46" t="s">
        <v>339</v>
      </c>
      <c r="BA220" s="47"/>
      <c r="BB220" s="135" t="str">
        <f>CONCATENATE(B220,"|","|",D220)</f>
        <v>The share of lagoons with natural crust from cattle's liquid manure storages||%</v>
      </c>
      <c r="BC220" s="137"/>
      <c r="BD220" s="17"/>
      <c r="BE220" s="17"/>
      <c r="BF220" s="17"/>
      <c r="BG220" s="62"/>
      <c r="BH220" s="62"/>
      <c r="BI220" s="62"/>
      <c r="BJ220" s="17"/>
      <c r="BK220" s="17"/>
    </row>
    <row r="221" spans="1:63" ht="36" outlineLevel="1" x14ac:dyDescent="0.35">
      <c r="A221" s="17"/>
      <c r="B221" s="178" t="s">
        <v>621</v>
      </c>
      <c r="C221" s="179"/>
      <c r="D221" s="147" t="s">
        <v>85</v>
      </c>
      <c r="E221" s="123" t="s">
        <v>338</v>
      </c>
      <c r="F221" s="52"/>
      <c r="G221" s="52">
        <v>2020</v>
      </c>
      <c r="H221" s="52">
        <v>37.200000000000003</v>
      </c>
      <c r="I221" s="52">
        <v>37.200000000000003</v>
      </c>
      <c r="J221" s="52">
        <v>37.200000000000003</v>
      </c>
      <c r="K221" s="52">
        <v>37.200000000000003</v>
      </c>
      <c r="L221" s="52">
        <v>37.200000000000003</v>
      </c>
      <c r="M221" s="52">
        <v>37.200000000000003</v>
      </c>
      <c r="N221" s="52">
        <v>37.200000000000003</v>
      </c>
      <c r="O221" s="52">
        <v>37.200000000000003</v>
      </c>
      <c r="P221" s="52">
        <v>37.200000000000003</v>
      </c>
      <c r="Q221" s="52">
        <v>37.200000000000003</v>
      </c>
      <c r="R221" s="52">
        <v>37.200000000000003</v>
      </c>
      <c r="S221" s="52">
        <v>37.200000000000003</v>
      </c>
      <c r="T221" s="52">
        <v>37.200000000000003</v>
      </c>
      <c r="U221" s="52">
        <v>37.200000000000003</v>
      </c>
      <c r="V221" s="52">
        <v>37.200000000000003</v>
      </c>
      <c r="W221" s="52">
        <v>37.200000000000003</v>
      </c>
      <c r="X221" s="52">
        <v>37.200000000000003</v>
      </c>
      <c r="Y221" s="52">
        <v>37.200000000000003</v>
      </c>
      <c r="Z221" s="52">
        <v>37.200000000000003</v>
      </c>
      <c r="AA221" s="52">
        <v>37.200000000000003</v>
      </c>
      <c r="AB221" s="52">
        <v>37.200000000000003</v>
      </c>
      <c r="AC221" s="52">
        <v>37.200000000000003</v>
      </c>
      <c r="AD221" s="52">
        <v>37.200000000000003</v>
      </c>
      <c r="AE221" s="52">
        <v>37.200000000000003</v>
      </c>
      <c r="AF221" s="52">
        <v>37.200000000000003</v>
      </c>
      <c r="AG221" s="52">
        <v>37.200000000000003</v>
      </c>
      <c r="AH221" s="52">
        <v>37.200000000000003</v>
      </c>
      <c r="AI221" s="52">
        <v>37.200000000000003</v>
      </c>
      <c r="AJ221" s="52">
        <v>37.200000000000003</v>
      </c>
      <c r="AK221" s="52">
        <v>37.200000000000003</v>
      </c>
      <c r="AL221" s="52">
        <v>37.200000000000003</v>
      </c>
      <c r="AM221" s="52">
        <v>37.200000000000003</v>
      </c>
      <c r="AN221" s="171" t="s">
        <v>730</v>
      </c>
      <c r="AO221" s="171">
        <v>2022</v>
      </c>
      <c r="AP221" s="46" t="s">
        <v>339</v>
      </c>
      <c r="AQ221" s="46" t="s">
        <v>339</v>
      </c>
      <c r="AR221" s="46" t="s">
        <v>339</v>
      </c>
      <c r="AS221" s="46" t="s">
        <v>339</v>
      </c>
      <c r="AT221" s="46" t="s">
        <v>339</v>
      </c>
      <c r="AU221" s="46" t="s">
        <v>339</v>
      </c>
      <c r="AV221" s="46" t="s">
        <v>339</v>
      </c>
      <c r="AW221" s="46" t="s">
        <v>338</v>
      </c>
      <c r="AX221" s="46" t="s">
        <v>339</v>
      </c>
      <c r="AY221" s="46" t="s">
        <v>339</v>
      </c>
      <c r="AZ221" s="46" t="s">
        <v>339</v>
      </c>
      <c r="BA221" s="47"/>
      <c r="BB221" s="135" t="str">
        <f t="shared" ref="BB221:BB284" si="25">CONCATENATE(B221,"|","|",D221)</f>
        <v>The share of ring storage tanks with natural crust from cattle's liquid manure storages||%</v>
      </c>
      <c r="BC221" s="137"/>
      <c r="BD221" s="17"/>
      <c r="BE221" s="17"/>
      <c r="BF221" s="17"/>
      <c r="BG221" s="57"/>
      <c r="BH221" s="57"/>
      <c r="BI221" s="57"/>
      <c r="BJ221" s="57"/>
      <c r="BK221" s="57"/>
    </row>
    <row r="222" spans="1:63" ht="36" outlineLevel="1" x14ac:dyDescent="0.35">
      <c r="A222" s="17"/>
      <c r="B222" s="178" t="s">
        <v>622</v>
      </c>
      <c r="C222" s="179"/>
      <c r="D222" s="147" t="s">
        <v>85</v>
      </c>
      <c r="E222" s="123" t="s">
        <v>338</v>
      </c>
      <c r="F222" s="52"/>
      <c r="G222" s="52">
        <v>2020</v>
      </c>
      <c r="H222" s="52">
        <v>0.6</v>
      </c>
      <c r="I222" s="52">
        <v>0.6</v>
      </c>
      <c r="J222" s="52">
        <v>0.6</v>
      </c>
      <c r="K222" s="52">
        <v>0.6</v>
      </c>
      <c r="L222" s="52">
        <v>0.6</v>
      </c>
      <c r="M222" s="52">
        <v>0.6</v>
      </c>
      <c r="N222" s="52">
        <v>0.6</v>
      </c>
      <c r="O222" s="52">
        <v>0.6</v>
      </c>
      <c r="P222" s="52">
        <v>0.6</v>
      </c>
      <c r="Q222" s="52">
        <v>0.6</v>
      </c>
      <c r="R222" s="52">
        <v>0.6</v>
      </c>
      <c r="S222" s="52">
        <v>0.6</v>
      </c>
      <c r="T222" s="52">
        <v>0.6</v>
      </c>
      <c r="U222" s="52">
        <v>0.6</v>
      </c>
      <c r="V222" s="52">
        <v>0.6</v>
      </c>
      <c r="W222" s="52">
        <v>0.6</v>
      </c>
      <c r="X222" s="52">
        <v>0.6</v>
      </c>
      <c r="Y222" s="52">
        <v>0.6</v>
      </c>
      <c r="Z222" s="52">
        <v>0.6</v>
      </c>
      <c r="AA222" s="52">
        <v>0.6</v>
      </c>
      <c r="AB222" s="52">
        <v>0.6</v>
      </c>
      <c r="AC222" s="52">
        <v>0.6</v>
      </c>
      <c r="AD222" s="52">
        <v>0.6</v>
      </c>
      <c r="AE222" s="52">
        <v>0.6</v>
      </c>
      <c r="AF222" s="52">
        <v>0.6</v>
      </c>
      <c r="AG222" s="52">
        <v>0.6</v>
      </c>
      <c r="AH222" s="52">
        <v>0.6</v>
      </c>
      <c r="AI222" s="52">
        <v>0.6</v>
      </c>
      <c r="AJ222" s="52">
        <v>0.6</v>
      </c>
      <c r="AK222" s="52">
        <v>0.6</v>
      </c>
      <c r="AL222" s="52">
        <v>0.6</v>
      </c>
      <c r="AM222" s="52">
        <v>0.6</v>
      </c>
      <c r="AN222" s="171" t="s">
        <v>730</v>
      </c>
      <c r="AO222" s="171">
        <v>2022</v>
      </c>
      <c r="AP222" s="46" t="s">
        <v>339</v>
      </c>
      <c r="AQ222" s="46" t="s">
        <v>339</v>
      </c>
      <c r="AR222" s="46" t="s">
        <v>339</v>
      </c>
      <c r="AS222" s="46" t="s">
        <v>339</v>
      </c>
      <c r="AT222" s="46" t="s">
        <v>339</v>
      </c>
      <c r="AU222" s="46" t="s">
        <v>339</v>
      </c>
      <c r="AV222" s="46" t="s">
        <v>339</v>
      </c>
      <c r="AW222" s="46" t="s">
        <v>338</v>
      </c>
      <c r="AX222" s="46" t="s">
        <v>339</v>
      </c>
      <c r="AY222" s="46" t="s">
        <v>339</v>
      </c>
      <c r="AZ222" s="46" t="s">
        <v>339</v>
      </c>
      <c r="BA222" s="47"/>
      <c r="BB222" s="135" t="str">
        <f t="shared" si="25"/>
        <v>The share of closed storage tants from cattle's liquid manure storages||%</v>
      </c>
      <c r="BC222" s="137"/>
      <c r="BD222" s="17"/>
      <c r="BE222" s="17"/>
      <c r="BF222" s="17"/>
      <c r="BG222" s="62"/>
      <c r="BH222" s="62"/>
      <c r="BI222" s="62"/>
      <c r="BJ222" s="17"/>
      <c r="BK222" s="17"/>
    </row>
    <row r="223" spans="1:63" ht="36" outlineLevel="1" x14ac:dyDescent="0.35">
      <c r="A223" s="17"/>
      <c r="B223" s="178" t="s">
        <v>623</v>
      </c>
      <c r="C223" s="179"/>
      <c r="D223" s="147" t="s">
        <v>85</v>
      </c>
      <c r="E223" s="123" t="s">
        <v>338</v>
      </c>
      <c r="F223" s="52"/>
      <c r="G223" s="52">
        <v>2020</v>
      </c>
      <c r="H223" s="52">
        <v>19.2</v>
      </c>
      <c r="I223" s="52">
        <v>19.2</v>
      </c>
      <c r="J223" s="52">
        <v>19.2</v>
      </c>
      <c r="K223" s="52">
        <v>19.2</v>
      </c>
      <c r="L223" s="52">
        <v>19.2</v>
      </c>
      <c r="M223" s="52">
        <v>19.2</v>
      </c>
      <c r="N223" s="52">
        <v>19.2</v>
      </c>
      <c r="O223" s="52">
        <v>19.2</v>
      </c>
      <c r="P223" s="52">
        <v>19.2</v>
      </c>
      <c r="Q223" s="52">
        <v>19.2</v>
      </c>
      <c r="R223" s="52">
        <v>19.2</v>
      </c>
      <c r="S223" s="52">
        <v>19.2</v>
      </c>
      <c r="T223" s="52">
        <v>19.2</v>
      </c>
      <c r="U223" s="52">
        <v>19.2</v>
      </c>
      <c r="V223" s="52">
        <v>19.2</v>
      </c>
      <c r="W223" s="52">
        <v>19.2</v>
      </c>
      <c r="X223" s="52">
        <v>19.2</v>
      </c>
      <c r="Y223" s="52">
        <v>19.2</v>
      </c>
      <c r="Z223" s="52">
        <v>19.2</v>
      </c>
      <c r="AA223" s="52">
        <v>19.2</v>
      </c>
      <c r="AB223" s="52">
        <v>19.2</v>
      </c>
      <c r="AC223" s="52">
        <v>19.2</v>
      </c>
      <c r="AD223" s="52">
        <v>19.2</v>
      </c>
      <c r="AE223" s="52">
        <v>19.2</v>
      </c>
      <c r="AF223" s="52">
        <v>19.2</v>
      </c>
      <c r="AG223" s="52">
        <v>19.2</v>
      </c>
      <c r="AH223" s="52">
        <v>19.2</v>
      </c>
      <c r="AI223" s="52">
        <v>19.2</v>
      </c>
      <c r="AJ223" s="52">
        <v>19.2</v>
      </c>
      <c r="AK223" s="52">
        <v>19.2</v>
      </c>
      <c r="AL223" s="52">
        <v>19.2</v>
      </c>
      <c r="AM223" s="52">
        <v>19.2</v>
      </c>
      <c r="AN223" s="171" t="s">
        <v>730</v>
      </c>
      <c r="AO223" s="171">
        <v>2022</v>
      </c>
      <c r="AP223" s="46" t="s">
        <v>339</v>
      </c>
      <c r="AQ223" s="46" t="s">
        <v>339</v>
      </c>
      <c r="AR223" s="46" t="s">
        <v>339</v>
      </c>
      <c r="AS223" s="46" t="s">
        <v>339</v>
      </c>
      <c r="AT223" s="46" t="s">
        <v>339</v>
      </c>
      <c r="AU223" s="46" t="s">
        <v>339</v>
      </c>
      <c r="AV223" s="46" t="s">
        <v>339</v>
      </c>
      <c r="AW223" s="46" t="s">
        <v>338</v>
      </c>
      <c r="AX223" s="46" t="s">
        <v>339</v>
      </c>
      <c r="AY223" s="46" t="s">
        <v>339</v>
      </c>
      <c r="AZ223" s="46" t="s">
        <v>339</v>
      </c>
      <c r="BA223" s="47"/>
      <c r="BB223" s="135" t="str">
        <f t="shared" si="25"/>
        <v>The share of lagoons with floating cover from swine's liquid manure storages||%</v>
      </c>
      <c r="BC223" s="137"/>
      <c r="BD223" s="17"/>
      <c r="BE223" s="17"/>
      <c r="BF223" s="17"/>
      <c r="BG223" s="57"/>
      <c r="BH223" s="57"/>
      <c r="BI223" s="57"/>
      <c r="BJ223" s="57"/>
      <c r="BK223" s="57"/>
    </row>
    <row r="224" spans="1:63" ht="36" outlineLevel="1" x14ac:dyDescent="0.35">
      <c r="A224" s="17"/>
      <c r="B224" s="178" t="s">
        <v>624</v>
      </c>
      <c r="C224" s="179"/>
      <c r="D224" s="147" t="s">
        <v>85</v>
      </c>
      <c r="E224" s="123" t="s">
        <v>338</v>
      </c>
      <c r="F224" s="52"/>
      <c r="G224" s="52">
        <v>2020</v>
      </c>
      <c r="H224" s="52">
        <v>77.900000000000006</v>
      </c>
      <c r="I224" s="52">
        <v>77.900000000000006</v>
      </c>
      <c r="J224" s="52">
        <v>77.900000000000006</v>
      </c>
      <c r="K224" s="52">
        <v>77.900000000000006</v>
      </c>
      <c r="L224" s="52">
        <v>77.900000000000006</v>
      </c>
      <c r="M224" s="52">
        <v>77.900000000000006</v>
      </c>
      <c r="N224" s="52">
        <v>77.900000000000006</v>
      </c>
      <c r="O224" s="52">
        <v>77.900000000000006</v>
      </c>
      <c r="P224" s="52">
        <v>77.900000000000006</v>
      </c>
      <c r="Q224" s="52">
        <v>77.900000000000006</v>
      </c>
      <c r="R224" s="52">
        <v>77.900000000000006</v>
      </c>
      <c r="S224" s="52">
        <v>77.900000000000006</v>
      </c>
      <c r="T224" s="52">
        <v>77.900000000000006</v>
      </c>
      <c r="U224" s="52">
        <v>77.900000000000006</v>
      </c>
      <c r="V224" s="52">
        <v>77.900000000000006</v>
      </c>
      <c r="W224" s="52">
        <v>77.900000000000006</v>
      </c>
      <c r="X224" s="52">
        <v>77.900000000000006</v>
      </c>
      <c r="Y224" s="52">
        <v>77.900000000000006</v>
      </c>
      <c r="Z224" s="52">
        <v>77.900000000000006</v>
      </c>
      <c r="AA224" s="52">
        <v>77.900000000000006</v>
      </c>
      <c r="AB224" s="52">
        <v>77.900000000000006</v>
      </c>
      <c r="AC224" s="52">
        <v>77.900000000000006</v>
      </c>
      <c r="AD224" s="52">
        <v>77.900000000000006</v>
      </c>
      <c r="AE224" s="52">
        <v>77.900000000000006</v>
      </c>
      <c r="AF224" s="52">
        <v>77.900000000000006</v>
      </c>
      <c r="AG224" s="52">
        <v>77.900000000000006</v>
      </c>
      <c r="AH224" s="52">
        <v>77.900000000000006</v>
      </c>
      <c r="AI224" s="52">
        <v>77.900000000000006</v>
      </c>
      <c r="AJ224" s="52">
        <v>77.900000000000006</v>
      </c>
      <c r="AK224" s="52">
        <v>77.900000000000006</v>
      </c>
      <c r="AL224" s="52">
        <v>77.900000000000006</v>
      </c>
      <c r="AM224" s="52">
        <v>77.900000000000006</v>
      </c>
      <c r="AN224" s="171" t="s">
        <v>730</v>
      </c>
      <c r="AO224" s="171">
        <v>2022</v>
      </c>
      <c r="AP224" s="46" t="s">
        <v>339</v>
      </c>
      <c r="AQ224" s="46" t="s">
        <v>339</v>
      </c>
      <c r="AR224" s="46" t="s">
        <v>339</v>
      </c>
      <c r="AS224" s="46" t="s">
        <v>339</v>
      </c>
      <c r="AT224" s="46" t="s">
        <v>339</v>
      </c>
      <c r="AU224" s="46" t="s">
        <v>339</v>
      </c>
      <c r="AV224" s="46" t="s">
        <v>339</v>
      </c>
      <c r="AW224" s="46" t="s">
        <v>338</v>
      </c>
      <c r="AX224" s="46" t="s">
        <v>339</v>
      </c>
      <c r="AY224" s="46" t="s">
        <v>339</v>
      </c>
      <c r="AZ224" s="46" t="s">
        <v>339</v>
      </c>
      <c r="BA224" s="47"/>
      <c r="BB224" s="135" t="str">
        <f t="shared" si="25"/>
        <v>The share of ring storage tanks with floating cover from swine's liquid manure storages||%</v>
      </c>
      <c r="BC224" s="137"/>
      <c r="BD224" s="17"/>
      <c r="BE224" s="17"/>
      <c r="BF224" s="17"/>
      <c r="BG224" s="62"/>
      <c r="BH224" s="62"/>
      <c r="BI224" s="62"/>
      <c r="BJ224" s="17"/>
      <c r="BK224" s="17"/>
    </row>
    <row r="225" spans="1:63" ht="36" outlineLevel="1" x14ac:dyDescent="0.35">
      <c r="A225" s="17"/>
      <c r="B225" s="178" t="s">
        <v>625</v>
      </c>
      <c r="C225" s="179"/>
      <c r="D225" s="147" t="s">
        <v>85</v>
      </c>
      <c r="E225" s="123" t="s">
        <v>338</v>
      </c>
      <c r="F225" s="52"/>
      <c r="G225" s="52">
        <v>2020</v>
      </c>
      <c r="H225" s="52">
        <v>2.9</v>
      </c>
      <c r="I225" s="52">
        <v>2.9</v>
      </c>
      <c r="J225" s="52">
        <v>2.9</v>
      </c>
      <c r="K225" s="52">
        <v>2.9</v>
      </c>
      <c r="L225" s="52">
        <v>2.9</v>
      </c>
      <c r="M225" s="52">
        <v>2.9</v>
      </c>
      <c r="N225" s="52">
        <v>2.9</v>
      </c>
      <c r="O225" s="52">
        <v>2.9</v>
      </c>
      <c r="P225" s="52">
        <v>2.9</v>
      </c>
      <c r="Q225" s="52">
        <v>2.9</v>
      </c>
      <c r="R225" s="52">
        <v>2.9</v>
      </c>
      <c r="S225" s="52">
        <v>2.9</v>
      </c>
      <c r="T225" s="52">
        <v>2.9</v>
      </c>
      <c r="U225" s="52">
        <v>2.9</v>
      </c>
      <c r="V225" s="52">
        <v>2.9</v>
      </c>
      <c r="W225" s="52">
        <v>2.9</v>
      </c>
      <c r="X225" s="52">
        <v>2.9</v>
      </c>
      <c r="Y225" s="52">
        <v>2.9</v>
      </c>
      <c r="Z225" s="52">
        <v>2.9</v>
      </c>
      <c r="AA225" s="52">
        <v>2.9</v>
      </c>
      <c r="AB225" s="52">
        <v>2.9</v>
      </c>
      <c r="AC225" s="52">
        <v>2.9</v>
      </c>
      <c r="AD225" s="52">
        <v>2.9</v>
      </c>
      <c r="AE225" s="52">
        <v>2.9</v>
      </c>
      <c r="AF225" s="52">
        <v>2.9</v>
      </c>
      <c r="AG225" s="52">
        <v>2.9</v>
      </c>
      <c r="AH225" s="52">
        <v>2.9</v>
      </c>
      <c r="AI225" s="52">
        <v>2.9</v>
      </c>
      <c r="AJ225" s="52">
        <v>2.9</v>
      </c>
      <c r="AK225" s="52">
        <v>2.9</v>
      </c>
      <c r="AL225" s="52">
        <v>2.9</v>
      </c>
      <c r="AM225" s="52">
        <v>2.9</v>
      </c>
      <c r="AN225" s="171" t="s">
        <v>730</v>
      </c>
      <c r="AO225" s="171">
        <v>2022</v>
      </c>
      <c r="AP225" s="46" t="s">
        <v>339</v>
      </c>
      <c r="AQ225" s="46" t="s">
        <v>339</v>
      </c>
      <c r="AR225" s="46" t="s">
        <v>339</v>
      </c>
      <c r="AS225" s="46" t="s">
        <v>339</v>
      </c>
      <c r="AT225" s="46" t="s">
        <v>339</v>
      </c>
      <c r="AU225" s="46" t="s">
        <v>339</v>
      </c>
      <c r="AV225" s="46" t="s">
        <v>339</v>
      </c>
      <c r="AW225" s="46" t="s">
        <v>338</v>
      </c>
      <c r="AX225" s="46" t="s">
        <v>339</v>
      </c>
      <c r="AY225" s="46" t="s">
        <v>339</v>
      </c>
      <c r="AZ225" s="46" t="s">
        <v>339</v>
      </c>
      <c r="BA225" s="47"/>
      <c r="BB225" s="135" t="str">
        <f t="shared" si="25"/>
        <v>The share of closed storage tanks from swine liquid manure storages||%</v>
      </c>
      <c r="BC225" s="137"/>
      <c r="BD225" s="17"/>
      <c r="BE225" s="17"/>
      <c r="BF225" s="17"/>
      <c r="BG225" s="57"/>
      <c r="BH225" s="57"/>
      <c r="BI225" s="57"/>
      <c r="BJ225" s="57"/>
      <c r="BK225" s="57"/>
    </row>
    <row r="226" spans="1:63" outlineLevel="1" x14ac:dyDescent="0.35">
      <c r="A226" s="17"/>
      <c r="B226" s="178" t="s">
        <v>653</v>
      </c>
      <c r="C226" s="179"/>
      <c r="D226" s="147" t="s">
        <v>81</v>
      </c>
      <c r="E226" s="123" t="s">
        <v>338</v>
      </c>
      <c r="F226" s="52"/>
      <c r="G226" s="52">
        <v>2020</v>
      </c>
      <c r="H226" s="52">
        <v>1</v>
      </c>
      <c r="I226" s="52">
        <v>1</v>
      </c>
      <c r="J226" s="52">
        <v>1</v>
      </c>
      <c r="K226" s="52">
        <v>1</v>
      </c>
      <c r="L226" s="52">
        <v>1</v>
      </c>
      <c r="M226" s="52">
        <v>1</v>
      </c>
      <c r="N226" s="52">
        <v>2</v>
      </c>
      <c r="O226" s="52">
        <v>2</v>
      </c>
      <c r="P226" s="52">
        <v>2</v>
      </c>
      <c r="Q226" s="52">
        <v>2</v>
      </c>
      <c r="R226" s="52">
        <v>2</v>
      </c>
      <c r="S226" s="52">
        <v>2</v>
      </c>
      <c r="T226" s="52">
        <v>2</v>
      </c>
      <c r="U226" s="52">
        <v>2</v>
      </c>
      <c r="V226" s="52">
        <v>2</v>
      </c>
      <c r="W226" s="52">
        <v>2</v>
      </c>
      <c r="X226" s="52">
        <v>2</v>
      </c>
      <c r="Y226" s="52">
        <v>2</v>
      </c>
      <c r="Z226" s="52">
        <v>2</v>
      </c>
      <c r="AA226" s="52">
        <v>2</v>
      </c>
      <c r="AB226" s="52">
        <v>2</v>
      </c>
      <c r="AC226" s="52">
        <v>2</v>
      </c>
      <c r="AD226" s="52">
        <v>2</v>
      </c>
      <c r="AE226" s="52">
        <v>2</v>
      </c>
      <c r="AF226" s="52">
        <v>2</v>
      </c>
      <c r="AG226" s="52">
        <v>2</v>
      </c>
      <c r="AH226" s="52">
        <v>2</v>
      </c>
      <c r="AI226" s="52">
        <v>2</v>
      </c>
      <c r="AJ226" s="52">
        <v>2</v>
      </c>
      <c r="AK226" s="52">
        <v>2</v>
      </c>
      <c r="AL226" s="52">
        <v>2</v>
      </c>
      <c r="AM226" s="52">
        <v>2</v>
      </c>
      <c r="AN226" s="52" t="s">
        <v>659</v>
      </c>
      <c r="AO226" s="52">
        <v>2022</v>
      </c>
      <c r="AP226" s="46" t="s">
        <v>338</v>
      </c>
      <c r="AQ226" s="46" t="s">
        <v>339</v>
      </c>
      <c r="AR226" s="46" t="s">
        <v>339</v>
      </c>
      <c r="AS226" s="46" t="s">
        <v>339</v>
      </c>
      <c r="AT226" s="46" t="s">
        <v>339</v>
      </c>
      <c r="AU226" s="46" t="s">
        <v>339</v>
      </c>
      <c r="AV226" s="46" t="s">
        <v>339</v>
      </c>
      <c r="AW226" s="46" t="s">
        <v>339</v>
      </c>
      <c r="AX226" s="46" t="s">
        <v>339</v>
      </c>
      <c r="AY226" s="46" t="s">
        <v>339</v>
      </c>
      <c r="AZ226" s="46" t="s">
        <v>339</v>
      </c>
      <c r="BA226" s="47"/>
      <c r="BB226" s="135" t="str">
        <f t="shared" si="25"/>
        <v>Enefit280 oil shale plants||Count</v>
      </c>
      <c r="BC226" s="137"/>
      <c r="BD226" s="17"/>
      <c r="BE226" s="17"/>
      <c r="BF226" s="17"/>
      <c r="BG226" s="62"/>
      <c r="BH226" s="62"/>
      <c r="BI226" s="62"/>
      <c r="BJ226" s="17"/>
      <c r="BK226" s="17"/>
    </row>
    <row r="227" spans="1:63" outlineLevel="1" x14ac:dyDescent="0.35">
      <c r="A227" s="17"/>
      <c r="B227" s="178" t="s">
        <v>654</v>
      </c>
      <c r="C227" s="179"/>
      <c r="D227" s="147" t="s">
        <v>81</v>
      </c>
      <c r="E227" s="123" t="s">
        <v>338</v>
      </c>
      <c r="F227" s="52"/>
      <c r="G227" s="52">
        <v>2020</v>
      </c>
      <c r="H227" s="52">
        <v>3</v>
      </c>
      <c r="I227" s="52">
        <v>3</v>
      </c>
      <c r="J227" s="52">
        <v>3</v>
      </c>
      <c r="K227" s="52">
        <v>3</v>
      </c>
      <c r="L227" s="52">
        <v>3</v>
      </c>
      <c r="M227" s="52">
        <v>3</v>
      </c>
      <c r="N227" s="52">
        <v>3</v>
      </c>
      <c r="O227" s="52">
        <v>3</v>
      </c>
      <c r="P227" s="52">
        <v>3</v>
      </c>
      <c r="Q227" s="52">
        <v>3</v>
      </c>
      <c r="R227" s="52">
        <v>3</v>
      </c>
      <c r="S227" s="52">
        <v>3</v>
      </c>
      <c r="T227" s="52">
        <v>3</v>
      </c>
      <c r="U227" s="52">
        <v>3</v>
      </c>
      <c r="V227" s="52">
        <v>3</v>
      </c>
      <c r="W227" s="52">
        <v>3</v>
      </c>
      <c r="X227" s="52">
        <v>3</v>
      </c>
      <c r="Y227" s="52">
        <v>3</v>
      </c>
      <c r="Z227" s="52">
        <v>3</v>
      </c>
      <c r="AA227" s="52">
        <v>3</v>
      </c>
      <c r="AB227" s="52">
        <v>3</v>
      </c>
      <c r="AC227" s="52">
        <v>3</v>
      </c>
      <c r="AD227" s="52">
        <v>3</v>
      </c>
      <c r="AE227" s="52">
        <v>3</v>
      </c>
      <c r="AF227" s="52">
        <v>3</v>
      </c>
      <c r="AG227" s="52">
        <v>3</v>
      </c>
      <c r="AH227" s="52">
        <v>3</v>
      </c>
      <c r="AI227" s="52">
        <v>3</v>
      </c>
      <c r="AJ227" s="52">
        <v>3</v>
      </c>
      <c r="AK227" s="52">
        <v>3</v>
      </c>
      <c r="AL227" s="52">
        <v>3</v>
      </c>
      <c r="AM227" s="52">
        <v>3</v>
      </c>
      <c r="AN227" s="52" t="s">
        <v>659</v>
      </c>
      <c r="AO227" s="52">
        <v>2022</v>
      </c>
      <c r="AP227" s="46" t="s">
        <v>338</v>
      </c>
      <c r="AQ227" s="46" t="s">
        <v>339</v>
      </c>
      <c r="AR227" s="46" t="s">
        <v>339</v>
      </c>
      <c r="AS227" s="46" t="s">
        <v>339</v>
      </c>
      <c r="AT227" s="46" t="s">
        <v>339</v>
      </c>
      <c r="AU227" s="46" t="s">
        <v>339</v>
      </c>
      <c r="AV227" s="46" t="s">
        <v>339</v>
      </c>
      <c r="AW227" s="46" t="s">
        <v>339</v>
      </c>
      <c r="AX227" s="46" t="s">
        <v>339</v>
      </c>
      <c r="AY227" s="46" t="s">
        <v>339</v>
      </c>
      <c r="AZ227" s="46" t="s">
        <v>339</v>
      </c>
      <c r="BA227" s="47"/>
      <c r="BB227" s="135" t="str">
        <f t="shared" si="25"/>
        <v>Petroter oil shale plants||Count</v>
      </c>
      <c r="BC227" s="137"/>
      <c r="BD227" s="17"/>
      <c r="BE227" s="17"/>
      <c r="BF227" s="17"/>
      <c r="BG227" s="57"/>
      <c r="BH227" s="57"/>
      <c r="BI227" s="57"/>
      <c r="BJ227" s="57"/>
      <c r="BK227" s="57"/>
    </row>
    <row r="228" spans="1:63" ht="18" customHeight="1" outlineLevel="1" x14ac:dyDescent="0.35">
      <c r="A228" s="17"/>
      <c r="B228" s="185" t="s">
        <v>680</v>
      </c>
      <c r="C228" s="186"/>
      <c r="D228" s="55" t="s">
        <v>681</v>
      </c>
      <c r="E228" s="123" t="s">
        <v>338</v>
      </c>
      <c r="F228" s="52"/>
      <c r="G228" s="52">
        <v>2020</v>
      </c>
      <c r="H228" s="52">
        <v>17.5</v>
      </c>
      <c r="I228" s="52">
        <v>17.5</v>
      </c>
      <c r="J228" s="52">
        <v>17.5</v>
      </c>
      <c r="K228" s="52">
        <v>17.5</v>
      </c>
      <c r="L228" s="52">
        <v>17.5</v>
      </c>
      <c r="M228" s="52">
        <v>17.5</v>
      </c>
      <c r="N228" s="52">
        <v>17.5</v>
      </c>
      <c r="O228" s="52">
        <v>17.5</v>
      </c>
      <c r="P228" s="52">
        <v>17.5</v>
      </c>
      <c r="Q228" s="52">
        <v>17.5</v>
      </c>
      <c r="R228" s="52">
        <v>17.5</v>
      </c>
      <c r="S228" s="52">
        <v>17.5</v>
      </c>
      <c r="T228" s="52">
        <v>17.5</v>
      </c>
      <c r="U228" s="52">
        <v>17.5</v>
      </c>
      <c r="V228" s="52">
        <v>17.5</v>
      </c>
      <c r="W228" s="52">
        <v>17.5</v>
      </c>
      <c r="X228" s="52">
        <v>17.5</v>
      </c>
      <c r="Y228" s="52">
        <v>17.5</v>
      </c>
      <c r="Z228" s="52">
        <v>17.5</v>
      </c>
      <c r="AA228" s="52">
        <v>17.5</v>
      </c>
      <c r="AB228" s="52">
        <v>17.5</v>
      </c>
      <c r="AC228" s="52">
        <v>17.5</v>
      </c>
      <c r="AD228" s="52">
        <v>17.5</v>
      </c>
      <c r="AE228" s="52">
        <v>17.5</v>
      </c>
      <c r="AF228" s="52">
        <v>17.5</v>
      </c>
      <c r="AG228" s="52">
        <v>17.5</v>
      </c>
      <c r="AH228" s="52">
        <v>17.5</v>
      </c>
      <c r="AI228" s="52">
        <v>17.5</v>
      </c>
      <c r="AJ228" s="52">
        <v>17.5</v>
      </c>
      <c r="AK228" s="52">
        <v>17.5</v>
      </c>
      <c r="AL228" s="52">
        <v>17.5</v>
      </c>
      <c r="AM228" s="52">
        <v>17.5</v>
      </c>
      <c r="AN228" s="52" t="s">
        <v>679</v>
      </c>
      <c r="AO228" s="52"/>
      <c r="AP228" s="46" t="s">
        <v>339</v>
      </c>
      <c r="AQ228" s="46" t="s">
        <v>339</v>
      </c>
      <c r="AR228" s="46" t="s">
        <v>339</v>
      </c>
      <c r="AS228" s="46" t="s">
        <v>339</v>
      </c>
      <c r="AT228" s="46" t="s">
        <v>339</v>
      </c>
      <c r="AU228" s="46" t="s">
        <v>339</v>
      </c>
      <c r="AV228" s="46" t="s">
        <v>339</v>
      </c>
      <c r="AW228" s="46" t="s">
        <v>339</v>
      </c>
      <c r="AX228" s="46" t="s">
        <v>338</v>
      </c>
      <c r="AY228" s="46" t="s">
        <v>339</v>
      </c>
      <c r="AZ228" s="46" t="s">
        <v>339</v>
      </c>
      <c r="BA228" s="47"/>
      <c r="BB228" s="135" t="str">
        <f>CONCATENATE(B228,"|","|",D228)</f>
        <v>Forest not available for wood supply||per cent</v>
      </c>
      <c r="BC228" s="137"/>
      <c r="BD228" s="17"/>
      <c r="BE228" s="17"/>
      <c r="BF228" s="17"/>
      <c r="BG228" s="62"/>
      <c r="BH228" s="62"/>
      <c r="BI228" s="62"/>
      <c r="BJ228" s="17"/>
      <c r="BK228" s="17"/>
    </row>
    <row r="229" spans="1:63" ht="18" customHeight="1" outlineLevel="1" x14ac:dyDescent="0.35">
      <c r="A229" s="17"/>
      <c r="B229" s="157" t="s">
        <v>682</v>
      </c>
      <c r="C229" s="158"/>
      <c r="D229" s="55" t="s">
        <v>681</v>
      </c>
      <c r="E229" s="123" t="s">
        <v>338</v>
      </c>
      <c r="F229" s="52"/>
      <c r="G229" s="52">
        <v>2020</v>
      </c>
      <c r="H229" s="52">
        <v>8.5</v>
      </c>
      <c r="I229" s="52">
        <v>8.5</v>
      </c>
      <c r="J229" s="52">
        <v>8.5</v>
      </c>
      <c r="K229" s="52">
        <v>8.5</v>
      </c>
      <c r="L229" s="52">
        <v>8.5</v>
      </c>
      <c r="M229" s="52">
        <v>8.5</v>
      </c>
      <c r="N229" s="52">
        <v>8.5</v>
      </c>
      <c r="O229" s="52">
        <v>8.5</v>
      </c>
      <c r="P229" s="52">
        <v>8.5</v>
      </c>
      <c r="Q229" s="52">
        <v>8.5</v>
      </c>
      <c r="R229" s="52">
        <v>8.5</v>
      </c>
      <c r="S229" s="52">
        <v>8.5</v>
      </c>
      <c r="T229" s="52">
        <v>8.5</v>
      </c>
      <c r="U229" s="52">
        <v>8.5</v>
      </c>
      <c r="V229" s="52">
        <v>8.5</v>
      </c>
      <c r="W229" s="52">
        <v>8.5</v>
      </c>
      <c r="X229" s="52">
        <v>8.5</v>
      </c>
      <c r="Y229" s="52">
        <v>8.5</v>
      </c>
      <c r="Z229" s="52">
        <v>8.5</v>
      </c>
      <c r="AA229" s="52">
        <v>8.5</v>
      </c>
      <c r="AB229" s="52">
        <v>8.5</v>
      </c>
      <c r="AC229" s="52">
        <v>8.5</v>
      </c>
      <c r="AD229" s="52">
        <v>8.5</v>
      </c>
      <c r="AE229" s="52">
        <v>8.5</v>
      </c>
      <c r="AF229" s="52">
        <v>8.5</v>
      </c>
      <c r="AG229" s="52">
        <v>8.5</v>
      </c>
      <c r="AH229" s="52">
        <v>8.5</v>
      </c>
      <c r="AI229" s="52">
        <v>8.5</v>
      </c>
      <c r="AJ229" s="52">
        <v>8.5</v>
      </c>
      <c r="AK229" s="52">
        <v>8.5</v>
      </c>
      <c r="AL229" s="52">
        <v>8.5</v>
      </c>
      <c r="AM229" s="52">
        <v>8.5</v>
      </c>
      <c r="AN229" s="52" t="s">
        <v>679</v>
      </c>
      <c r="AO229" s="52"/>
      <c r="AP229" s="46" t="s">
        <v>339</v>
      </c>
      <c r="AQ229" s="46" t="s">
        <v>339</v>
      </c>
      <c r="AR229" s="46" t="s">
        <v>339</v>
      </c>
      <c r="AS229" s="46" t="s">
        <v>339</v>
      </c>
      <c r="AT229" s="46" t="s">
        <v>339</v>
      </c>
      <c r="AU229" s="46" t="s">
        <v>339</v>
      </c>
      <c r="AV229" s="46" t="s">
        <v>339</v>
      </c>
      <c r="AW229" s="46" t="s">
        <v>339</v>
      </c>
      <c r="AX229" s="46" t="s">
        <v>338</v>
      </c>
      <c r="AY229" s="46" t="s">
        <v>339</v>
      </c>
      <c r="AZ229" s="46" t="s">
        <v>339</v>
      </c>
      <c r="BA229" s="47"/>
      <c r="BB229" s="135"/>
      <c r="BC229" s="137"/>
      <c r="BD229" s="17"/>
      <c r="BE229" s="17"/>
      <c r="BF229" s="17"/>
      <c r="BG229" s="62"/>
      <c r="BH229" s="62"/>
      <c r="BI229" s="62"/>
      <c r="BJ229" s="17"/>
      <c r="BK229" s="17"/>
    </row>
    <row r="230" spans="1:63" ht="18" customHeight="1" outlineLevel="1" x14ac:dyDescent="0.35">
      <c r="A230" s="17"/>
      <c r="B230" s="202" t="s">
        <v>683</v>
      </c>
      <c r="C230" s="179"/>
      <c r="D230" s="55" t="s">
        <v>684</v>
      </c>
      <c r="E230" s="123" t="s">
        <v>338</v>
      </c>
      <c r="F230" s="52"/>
      <c r="G230" s="52">
        <v>2020</v>
      </c>
      <c r="H230" s="52">
        <v>11.5</v>
      </c>
      <c r="I230" s="52">
        <v>11.5</v>
      </c>
      <c r="J230" s="52">
        <v>11.5</v>
      </c>
      <c r="K230" s="52">
        <v>11.5</v>
      </c>
      <c r="L230" s="52">
        <v>11.5</v>
      </c>
      <c r="M230" s="52">
        <v>11.5</v>
      </c>
      <c r="N230" s="52">
        <v>11.5</v>
      </c>
      <c r="O230" s="52">
        <v>11.5</v>
      </c>
      <c r="P230" s="52">
        <v>11.5</v>
      </c>
      <c r="Q230" s="52">
        <v>11.5</v>
      </c>
      <c r="R230" s="52">
        <v>11.5</v>
      </c>
      <c r="S230" s="52">
        <v>11.5</v>
      </c>
      <c r="T230" s="52">
        <v>11.5</v>
      </c>
      <c r="U230" s="52">
        <v>11.5</v>
      </c>
      <c r="V230" s="52">
        <v>11.5</v>
      </c>
      <c r="W230" s="52">
        <v>11.5</v>
      </c>
      <c r="X230" s="52">
        <v>11.5</v>
      </c>
      <c r="Y230" s="52">
        <v>11.5</v>
      </c>
      <c r="Z230" s="52">
        <v>11.5</v>
      </c>
      <c r="AA230" s="52">
        <v>11.5</v>
      </c>
      <c r="AB230" s="52">
        <v>11.5</v>
      </c>
      <c r="AC230" s="52">
        <v>11.5</v>
      </c>
      <c r="AD230" s="52">
        <v>11.5</v>
      </c>
      <c r="AE230" s="52">
        <v>11.5</v>
      </c>
      <c r="AF230" s="52">
        <v>11.5</v>
      </c>
      <c r="AG230" s="52">
        <v>11.5</v>
      </c>
      <c r="AH230" s="52">
        <v>11.5</v>
      </c>
      <c r="AI230" s="52">
        <v>11.5</v>
      </c>
      <c r="AJ230" s="52">
        <v>11.5</v>
      </c>
      <c r="AK230" s="52">
        <v>11.5</v>
      </c>
      <c r="AL230" s="52">
        <v>11.5</v>
      </c>
      <c r="AM230" s="52">
        <v>11.5</v>
      </c>
      <c r="AN230" s="52" t="s">
        <v>679</v>
      </c>
      <c r="AO230" s="52"/>
      <c r="AP230" s="46" t="s">
        <v>339</v>
      </c>
      <c r="AQ230" s="46" t="s">
        <v>339</v>
      </c>
      <c r="AR230" s="46" t="s">
        <v>339</v>
      </c>
      <c r="AS230" s="46" t="s">
        <v>339</v>
      </c>
      <c r="AT230" s="46" t="s">
        <v>339</v>
      </c>
      <c r="AU230" s="46" t="s">
        <v>339</v>
      </c>
      <c r="AV230" s="46" t="s">
        <v>339</v>
      </c>
      <c r="AW230" s="46" t="s">
        <v>339</v>
      </c>
      <c r="AX230" s="46" t="s">
        <v>338</v>
      </c>
      <c r="AY230" s="46" t="s">
        <v>339</v>
      </c>
      <c r="AZ230" s="46" t="s">
        <v>339</v>
      </c>
      <c r="BA230" s="47"/>
      <c r="BB230" s="135" t="str">
        <f t="shared" ref="BB230:BB262" si="26">CONCATENATE(B230,"|","|",D230)</f>
        <v>Total felling volume||mil m3</v>
      </c>
      <c r="BC230" s="137"/>
      <c r="BD230" s="17"/>
      <c r="BE230" s="17"/>
      <c r="BF230" s="17"/>
      <c r="BG230" s="57"/>
      <c r="BH230" s="57"/>
      <c r="BI230" s="57"/>
      <c r="BJ230" s="57"/>
      <c r="BK230" s="57"/>
    </row>
    <row r="231" spans="1:63" ht="16.399999999999999" customHeight="1" outlineLevel="1" x14ac:dyDescent="0.35">
      <c r="A231" s="17"/>
      <c r="B231" s="160" t="s">
        <v>685</v>
      </c>
      <c r="C231" s="56"/>
      <c r="D231" s="51" t="s">
        <v>211</v>
      </c>
      <c r="E231" s="123" t="s">
        <v>338</v>
      </c>
      <c r="F231" s="52"/>
      <c r="G231" s="52">
        <v>2020</v>
      </c>
      <c r="H231" s="154">
        <v>573.17100000000005</v>
      </c>
      <c r="I231" s="154">
        <v>573.17100000000005</v>
      </c>
      <c r="J231" s="154">
        <v>573.72499999999991</v>
      </c>
      <c r="K231" s="154">
        <v>573.93324999999993</v>
      </c>
      <c r="L231" s="154">
        <v>574.13018333333321</v>
      </c>
      <c r="M231" s="154">
        <v>574.35711666666657</v>
      </c>
      <c r="N231" s="154">
        <v>574.61304999999993</v>
      </c>
      <c r="O231" s="154">
        <v>574.80498333333321</v>
      </c>
      <c r="P231" s="154">
        <v>575.1269166666666</v>
      </c>
      <c r="Q231" s="154">
        <v>575.34584999999993</v>
      </c>
      <c r="R231" s="154">
        <v>575.57809999999995</v>
      </c>
      <c r="S231" s="154">
        <v>575.86334999999997</v>
      </c>
      <c r="T231" s="154">
        <v>576.18459999999993</v>
      </c>
      <c r="U231" s="154">
        <v>576.63659999999982</v>
      </c>
      <c r="V231" s="154">
        <v>577.01959999999974</v>
      </c>
      <c r="W231" s="154">
        <v>577.31159999999954</v>
      </c>
      <c r="X231" s="154">
        <v>577.42659999999944</v>
      </c>
      <c r="Y231" s="154">
        <v>577.5485999999994</v>
      </c>
      <c r="Z231" s="154">
        <v>577.59759999999926</v>
      </c>
      <c r="AA231" s="154">
        <v>577.63459999999907</v>
      </c>
      <c r="AB231" s="154">
        <v>577.64059999999904</v>
      </c>
      <c r="AC231" s="154">
        <v>577.6465999999989</v>
      </c>
      <c r="AD231" s="154">
        <v>577.62159999999881</v>
      </c>
      <c r="AE231" s="154">
        <v>577.77834999999868</v>
      </c>
      <c r="AF231" s="154">
        <v>577.97141666666516</v>
      </c>
      <c r="AG231" s="154">
        <v>578.16448333333176</v>
      </c>
      <c r="AH231" s="154">
        <v>578.35754999999835</v>
      </c>
      <c r="AI231" s="154">
        <v>578.55061666666484</v>
      </c>
      <c r="AJ231" s="154">
        <v>578.74368333333143</v>
      </c>
      <c r="AK231" s="154">
        <v>578.93674999999803</v>
      </c>
      <c r="AL231" s="154">
        <v>579.0934999999979</v>
      </c>
      <c r="AM231" s="154">
        <v>579.25024999999778</v>
      </c>
      <c r="AN231" s="52" t="s">
        <v>677</v>
      </c>
      <c r="AO231" s="52">
        <v>2022</v>
      </c>
      <c r="AP231" s="46" t="s">
        <v>339</v>
      </c>
      <c r="AQ231" s="46" t="s">
        <v>339</v>
      </c>
      <c r="AR231" s="46" t="s">
        <v>339</v>
      </c>
      <c r="AS231" s="46" t="s">
        <v>339</v>
      </c>
      <c r="AT231" s="46" t="s">
        <v>339</v>
      </c>
      <c r="AU231" s="46" t="s">
        <v>339</v>
      </c>
      <c r="AV231" s="46" t="s">
        <v>339</v>
      </c>
      <c r="AW231" s="46" t="s">
        <v>339</v>
      </c>
      <c r="AX231" s="46" t="s">
        <v>338</v>
      </c>
      <c r="AY231" s="46" t="s">
        <v>339</v>
      </c>
      <c r="AZ231" s="46" t="s">
        <v>339</v>
      </c>
      <c r="BA231" s="47"/>
      <c r="BB231" s="135" t="e">
        <f>CONCATENATE(#REF!,"|","|",D231)</f>
        <v>#REF!</v>
      </c>
      <c r="BC231" s="137"/>
      <c r="BD231" s="17"/>
      <c r="BE231" s="17"/>
      <c r="BF231" s="17"/>
      <c r="BG231" s="62"/>
      <c r="BH231" s="62"/>
      <c r="BI231" s="62"/>
      <c r="BJ231" s="17"/>
      <c r="BK231" s="17"/>
    </row>
    <row r="232" spans="1:63" ht="24" customHeight="1" outlineLevel="1" x14ac:dyDescent="0.35">
      <c r="A232" s="17"/>
      <c r="B232" s="180" t="s">
        <v>686</v>
      </c>
      <c r="C232" s="181"/>
      <c r="D232" s="55" t="s">
        <v>681</v>
      </c>
      <c r="E232" s="123" t="s">
        <v>338</v>
      </c>
      <c r="F232" s="52"/>
      <c r="G232" s="52">
        <v>2020</v>
      </c>
      <c r="H232" s="154">
        <v>48.282275272126469</v>
      </c>
      <c r="I232" s="154">
        <v>48.282275272126469</v>
      </c>
      <c r="J232" s="154">
        <v>48.239935511206454</v>
      </c>
      <c r="K232" s="154">
        <v>48.239935511206454</v>
      </c>
      <c r="L232" s="154">
        <v>48.239935511206461</v>
      </c>
      <c r="M232" s="154">
        <v>48.239935511206454</v>
      </c>
      <c r="N232" s="154">
        <v>48.239935511206454</v>
      </c>
      <c r="O232" s="154">
        <v>48.239935511206461</v>
      </c>
      <c r="P232" s="154">
        <v>48.239935511206454</v>
      </c>
      <c r="Q232" s="154">
        <v>48.239935511206447</v>
      </c>
      <c r="R232" s="154">
        <v>48.239935511206461</v>
      </c>
      <c r="S232" s="154">
        <v>48.239935511206447</v>
      </c>
      <c r="T232" s="154">
        <v>48.239935511206461</v>
      </c>
      <c r="U232" s="154">
        <v>48.239935511206447</v>
      </c>
      <c r="V232" s="154">
        <v>48.239935511206461</v>
      </c>
      <c r="W232" s="154">
        <v>48.239935511206447</v>
      </c>
      <c r="X232" s="154">
        <v>48.239935511206454</v>
      </c>
      <c r="Y232" s="154">
        <v>48.239935511206454</v>
      </c>
      <c r="Z232" s="154">
        <v>48.239935511206461</v>
      </c>
      <c r="AA232" s="154">
        <v>48.239935511206454</v>
      </c>
      <c r="AB232" s="154">
        <v>48.239935511206454</v>
      </c>
      <c r="AC232" s="154">
        <v>48.239935511206461</v>
      </c>
      <c r="AD232" s="154">
        <v>48.239935511206454</v>
      </c>
      <c r="AE232" s="154">
        <v>48.239935511206461</v>
      </c>
      <c r="AF232" s="154">
        <v>48.239935511206461</v>
      </c>
      <c r="AG232" s="154">
        <v>48.239935511206461</v>
      </c>
      <c r="AH232" s="154">
        <v>48.239935511206461</v>
      </c>
      <c r="AI232" s="154">
        <v>48.239935511206461</v>
      </c>
      <c r="AJ232" s="154">
        <v>48.239935511206447</v>
      </c>
      <c r="AK232" s="154">
        <v>48.239935511206447</v>
      </c>
      <c r="AL232" s="154">
        <v>48.239935511206454</v>
      </c>
      <c r="AM232" s="154">
        <v>48.239935511206454</v>
      </c>
      <c r="AN232" s="52" t="s">
        <v>677</v>
      </c>
      <c r="AO232" s="52">
        <v>2022</v>
      </c>
      <c r="AP232" s="46" t="s">
        <v>339</v>
      </c>
      <c r="AQ232" s="46" t="s">
        <v>339</v>
      </c>
      <c r="AR232" s="46" t="s">
        <v>339</v>
      </c>
      <c r="AS232" s="46" t="s">
        <v>339</v>
      </c>
      <c r="AT232" s="46" t="s">
        <v>339</v>
      </c>
      <c r="AU232" s="46" t="s">
        <v>339</v>
      </c>
      <c r="AV232" s="46" t="s">
        <v>339</v>
      </c>
      <c r="AW232" s="46" t="s">
        <v>339</v>
      </c>
      <c r="AX232" s="46" t="s">
        <v>338</v>
      </c>
      <c r="AY232" s="46" t="s">
        <v>339</v>
      </c>
      <c r="AZ232" s="46" t="s">
        <v>339</v>
      </c>
      <c r="BA232" s="47"/>
      <c r="BB232" s="135" t="str">
        <f>CONCATENATE(B231,"|","|",D232)</f>
        <v>Forest land remaining forest land, organic soils||per cent</v>
      </c>
      <c r="BC232" s="137"/>
      <c r="BD232" s="17"/>
      <c r="BE232" s="17"/>
      <c r="BF232" s="17"/>
      <c r="BG232" s="57"/>
      <c r="BH232" s="57"/>
      <c r="BI232" s="57"/>
      <c r="BJ232" s="57"/>
      <c r="BK232" s="57"/>
    </row>
    <row r="233" spans="1:63" ht="13.4" customHeight="1" outlineLevel="1" x14ac:dyDescent="0.35">
      <c r="A233" s="17"/>
      <c r="B233" s="159" t="s">
        <v>687</v>
      </c>
      <c r="C233" s="56"/>
      <c r="D233" s="51" t="s">
        <v>211</v>
      </c>
      <c r="E233" s="123" t="s">
        <v>338</v>
      </c>
      <c r="F233" s="52"/>
      <c r="G233" s="52">
        <v>2020</v>
      </c>
      <c r="H233" s="154">
        <v>2.491000000000001</v>
      </c>
      <c r="I233" s="154">
        <v>2.491000000000001</v>
      </c>
      <c r="J233" s="154">
        <v>2.3730000000000011</v>
      </c>
      <c r="K233" s="154">
        <v>2.4367500000000013</v>
      </c>
      <c r="L233" s="154">
        <v>2.6128166666666681</v>
      </c>
      <c r="M233" s="154">
        <v>2.7658833333333348</v>
      </c>
      <c r="N233" s="154">
        <v>2.9189500000000015</v>
      </c>
      <c r="O233" s="154">
        <v>3.0510166666666683</v>
      </c>
      <c r="P233" s="154">
        <v>3.1360833333333349</v>
      </c>
      <c r="Q233" s="154">
        <v>3.2631500000000013</v>
      </c>
      <c r="R233" s="154">
        <v>3.3769000000000013</v>
      </c>
      <c r="S233" s="154">
        <v>3.4286500000000015</v>
      </c>
      <c r="T233" s="154">
        <v>3.3904000000000014</v>
      </c>
      <c r="U233" s="154">
        <v>3.1714000000000011</v>
      </c>
      <c r="V233" s="154">
        <v>2.9404000000000012</v>
      </c>
      <c r="W233" s="154">
        <v>2.6784000000000012</v>
      </c>
      <c r="X233" s="154">
        <v>2.478400000000001</v>
      </c>
      <c r="Y233" s="154">
        <v>2.3584000000000009</v>
      </c>
      <c r="Z233" s="154">
        <v>2.309400000000001</v>
      </c>
      <c r="AA233" s="154">
        <v>2.2724000000000011</v>
      </c>
      <c r="AB233" s="154">
        <v>2.2664000000000009</v>
      </c>
      <c r="AC233" s="154">
        <v>2.2604000000000006</v>
      </c>
      <c r="AD233" s="154">
        <v>2.2854000000000005</v>
      </c>
      <c r="AE233" s="154">
        <v>2.1286500000000004</v>
      </c>
      <c r="AF233" s="154">
        <v>1.9355833333333337</v>
      </c>
      <c r="AG233" s="154">
        <v>1.7425166666666669</v>
      </c>
      <c r="AH233" s="154">
        <v>1.5494500000000002</v>
      </c>
      <c r="AI233" s="154">
        <v>1.3563833333333335</v>
      </c>
      <c r="AJ233" s="154">
        <v>1.1633166666666668</v>
      </c>
      <c r="AK233" s="154">
        <v>0.97025000000000006</v>
      </c>
      <c r="AL233" s="154">
        <v>0.81350000000000011</v>
      </c>
      <c r="AM233" s="154">
        <v>0.65675000000000017</v>
      </c>
      <c r="AN233" s="52" t="s">
        <v>677</v>
      </c>
      <c r="AO233" s="52">
        <v>2022</v>
      </c>
      <c r="AP233" s="46" t="s">
        <v>339</v>
      </c>
      <c r="AQ233" s="46" t="s">
        <v>339</v>
      </c>
      <c r="AR233" s="46" t="s">
        <v>339</v>
      </c>
      <c r="AS233" s="46" t="s">
        <v>339</v>
      </c>
      <c r="AT233" s="46" t="s">
        <v>339</v>
      </c>
      <c r="AU233" s="46" t="s">
        <v>339</v>
      </c>
      <c r="AV233" s="46" t="s">
        <v>339</v>
      </c>
      <c r="AW233" s="46" t="s">
        <v>339</v>
      </c>
      <c r="AX233" s="46" t="s">
        <v>338</v>
      </c>
      <c r="AY233" s="46" t="s">
        <v>339</v>
      </c>
      <c r="AZ233" s="46" t="s">
        <v>339</v>
      </c>
      <c r="BA233" s="47"/>
      <c r="BB233" s="135" t="str">
        <f t="shared" ref="BB233:BB246" si="27">CONCATENATE(B233,"|","|",D233)</f>
        <v>Grassland converted to forest land, organic soils||1000 hectares</v>
      </c>
      <c r="BC233" s="137"/>
      <c r="BD233" s="17"/>
      <c r="BE233" s="17"/>
      <c r="BF233" s="17"/>
      <c r="BG233" s="62"/>
      <c r="BH233" s="62"/>
      <c r="BI233" s="62"/>
      <c r="BJ233" s="17"/>
      <c r="BK233" s="17"/>
    </row>
    <row r="234" spans="1:63" ht="14.5" customHeight="1" outlineLevel="1" x14ac:dyDescent="0.35">
      <c r="A234" s="17"/>
      <c r="B234" s="159" t="s">
        <v>688</v>
      </c>
      <c r="C234" s="56"/>
      <c r="D234" s="51" t="s">
        <v>211</v>
      </c>
      <c r="E234" s="123" t="s">
        <v>338</v>
      </c>
      <c r="F234" s="52"/>
      <c r="G234" s="52">
        <v>2020</v>
      </c>
      <c r="H234" s="154">
        <v>7.3779999999999992</v>
      </c>
      <c r="I234" s="154">
        <v>7.3779999999999992</v>
      </c>
      <c r="J234" s="154">
        <v>6.9839999999999982</v>
      </c>
      <c r="K234" s="154">
        <v>6.711999999999998</v>
      </c>
      <c r="L234" s="154">
        <v>6.3389999999999977</v>
      </c>
      <c r="M234" s="154">
        <v>6.0009999999999977</v>
      </c>
      <c r="N234" s="154">
        <v>5.6339999999999977</v>
      </c>
      <c r="O234" s="154">
        <v>5.3939999999999975</v>
      </c>
      <c r="P234" s="154">
        <v>5.070999999999998</v>
      </c>
      <c r="Q234" s="154">
        <v>4.8089999999999975</v>
      </c>
      <c r="R234" s="154">
        <v>4.5049999999999972</v>
      </c>
      <c r="S234" s="154">
        <v>4.2099999999999973</v>
      </c>
      <c r="T234" s="154">
        <v>3.9599999999999973</v>
      </c>
      <c r="U234" s="154">
        <v>3.7599999999999971</v>
      </c>
      <c r="V234" s="154">
        <v>3.6409999999999973</v>
      </c>
      <c r="W234" s="154">
        <v>3.6439999999999975</v>
      </c>
      <c r="X234" s="154">
        <v>3.7619999999999973</v>
      </c>
      <c r="Y234" s="154">
        <v>3.7599999999999976</v>
      </c>
      <c r="Z234" s="154">
        <v>3.7599999999999976</v>
      </c>
      <c r="AA234" s="154">
        <v>3.7599999999999976</v>
      </c>
      <c r="AB234" s="154">
        <v>3.7599999999999976</v>
      </c>
      <c r="AC234" s="154">
        <v>3.7599999999999976</v>
      </c>
      <c r="AD234" s="154">
        <v>3.7599999999999976</v>
      </c>
      <c r="AE234" s="154">
        <v>3.7599999999999976</v>
      </c>
      <c r="AF234" s="154">
        <v>3.7599999999999976</v>
      </c>
      <c r="AG234" s="154">
        <v>3.7599999999999976</v>
      </c>
      <c r="AH234" s="154">
        <v>3.7599999999999976</v>
      </c>
      <c r="AI234" s="154">
        <v>3.7599999999999976</v>
      </c>
      <c r="AJ234" s="154">
        <v>3.7599999999999976</v>
      </c>
      <c r="AK234" s="154">
        <v>3.7599999999999976</v>
      </c>
      <c r="AL234" s="154">
        <v>3.7599999999999976</v>
      </c>
      <c r="AM234" s="154">
        <v>3.7599999999999976</v>
      </c>
      <c r="AN234" s="52" t="s">
        <v>677</v>
      </c>
      <c r="AO234" s="52">
        <v>2022</v>
      </c>
      <c r="AP234" s="46" t="s">
        <v>339</v>
      </c>
      <c r="AQ234" s="46" t="s">
        <v>339</v>
      </c>
      <c r="AR234" s="46" t="s">
        <v>339</v>
      </c>
      <c r="AS234" s="46" t="s">
        <v>339</v>
      </c>
      <c r="AT234" s="46" t="s">
        <v>339</v>
      </c>
      <c r="AU234" s="46" t="s">
        <v>339</v>
      </c>
      <c r="AV234" s="46" t="s">
        <v>339</v>
      </c>
      <c r="AW234" s="46" t="s">
        <v>339</v>
      </c>
      <c r="AX234" s="46" t="s">
        <v>338</v>
      </c>
      <c r="AY234" s="46" t="s">
        <v>339</v>
      </c>
      <c r="AZ234" s="46" t="s">
        <v>339</v>
      </c>
      <c r="BA234" s="47"/>
      <c r="BB234" s="135" t="str">
        <f t="shared" si="27"/>
        <v>Wetlands converted to forest land, organic soils||1000 hectares</v>
      </c>
      <c r="BC234" s="137"/>
      <c r="BD234" s="17"/>
      <c r="BE234" s="17"/>
      <c r="BF234" s="17"/>
      <c r="BG234" s="57"/>
      <c r="BH234" s="57"/>
      <c r="BI234" s="57"/>
      <c r="BJ234" s="57"/>
      <c r="BK234" s="57"/>
    </row>
    <row r="235" spans="1:63" ht="14.5" customHeight="1" outlineLevel="1" x14ac:dyDescent="0.35">
      <c r="A235" s="17"/>
      <c r="B235" s="159" t="s">
        <v>689</v>
      </c>
      <c r="C235" s="56"/>
      <c r="D235" s="51" t="s">
        <v>211</v>
      </c>
      <c r="E235" s="123" t="s">
        <v>338</v>
      </c>
      <c r="F235" s="52"/>
      <c r="G235" s="52">
        <v>2020</v>
      </c>
      <c r="H235" s="154">
        <v>0.627</v>
      </c>
      <c r="I235" s="154">
        <v>0.627</v>
      </c>
      <c r="J235" s="154">
        <v>0.58499999999999996</v>
      </c>
      <c r="K235" s="154">
        <v>0.58499999999999996</v>
      </c>
      <c r="L235" s="154">
        <v>0.58499999999999996</v>
      </c>
      <c r="M235" s="154">
        <v>0.54299999999999993</v>
      </c>
      <c r="N235" s="154">
        <v>0.50099999999999989</v>
      </c>
      <c r="O235" s="154">
        <v>0.41699999999999987</v>
      </c>
      <c r="P235" s="154">
        <v>0.33299999999999985</v>
      </c>
      <c r="Q235" s="154">
        <v>0.24899999999999983</v>
      </c>
      <c r="R235" s="154">
        <v>0.20699999999999982</v>
      </c>
      <c r="S235" s="154">
        <v>0.16499999999999981</v>
      </c>
      <c r="T235" s="154">
        <v>0.13199999999999981</v>
      </c>
      <c r="U235" s="154">
        <v>9.899999999999981E-2</v>
      </c>
      <c r="V235" s="154">
        <v>6.5999999999999809E-2</v>
      </c>
      <c r="W235" s="154">
        <v>3.2999999999999807E-2</v>
      </c>
      <c r="X235" s="154">
        <v>0</v>
      </c>
      <c r="Y235" s="154">
        <v>0</v>
      </c>
      <c r="Z235" s="154">
        <v>0</v>
      </c>
      <c r="AA235" s="154">
        <v>0</v>
      </c>
      <c r="AB235" s="154">
        <v>0</v>
      </c>
      <c r="AC235" s="154">
        <v>0</v>
      </c>
      <c r="AD235" s="154">
        <v>0</v>
      </c>
      <c r="AE235" s="154">
        <v>0</v>
      </c>
      <c r="AF235" s="154">
        <v>0</v>
      </c>
      <c r="AG235" s="154">
        <v>0</v>
      </c>
      <c r="AH235" s="154">
        <v>0</v>
      </c>
      <c r="AI235" s="154">
        <v>0</v>
      </c>
      <c r="AJ235" s="154">
        <v>0</v>
      </c>
      <c r="AK235" s="154">
        <v>0</v>
      </c>
      <c r="AL235" s="154">
        <v>0</v>
      </c>
      <c r="AM235" s="154">
        <v>0</v>
      </c>
      <c r="AN235" s="52" t="s">
        <v>677</v>
      </c>
      <c r="AO235" s="52">
        <v>2022</v>
      </c>
      <c r="AP235" s="46" t="s">
        <v>339</v>
      </c>
      <c r="AQ235" s="46" t="s">
        <v>339</v>
      </c>
      <c r="AR235" s="46" t="s">
        <v>339</v>
      </c>
      <c r="AS235" s="46" t="s">
        <v>339</v>
      </c>
      <c r="AT235" s="46" t="s">
        <v>339</v>
      </c>
      <c r="AU235" s="46" t="s">
        <v>339</v>
      </c>
      <c r="AV235" s="46" t="s">
        <v>339</v>
      </c>
      <c r="AW235" s="46" t="s">
        <v>339</v>
      </c>
      <c r="AX235" s="46" t="s">
        <v>338</v>
      </c>
      <c r="AY235" s="46" t="s">
        <v>339</v>
      </c>
      <c r="AZ235" s="46" t="s">
        <v>339</v>
      </c>
      <c r="BA235" s="47"/>
      <c r="BB235" s="135" t="str">
        <f t="shared" si="27"/>
        <v>Settlements converted to forest land, organic soils||1000 hectares</v>
      </c>
      <c r="BC235" s="137"/>
      <c r="BD235" s="17"/>
      <c r="BE235" s="17"/>
      <c r="BF235" s="17"/>
      <c r="BG235" s="62"/>
      <c r="BH235" s="62"/>
      <c r="BI235" s="62"/>
      <c r="BJ235" s="17"/>
      <c r="BK235" s="17"/>
    </row>
    <row r="236" spans="1:63" ht="16.399999999999999" customHeight="1" outlineLevel="1" x14ac:dyDescent="0.35">
      <c r="A236" s="17"/>
      <c r="B236" s="159" t="s">
        <v>690</v>
      </c>
      <c r="C236" s="56"/>
      <c r="D236" s="51" t="s">
        <v>211</v>
      </c>
      <c r="E236" s="123" t="s">
        <v>338</v>
      </c>
      <c r="F236" s="52"/>
      <c r="G236" s="52">
        <v>2020</v>
      </c>
      <c r="H236" s="154">
        <v>0.21499999999999997</v>
      </c>
      <c r="I236" s="154">
        <v>0.21499999999999997</v>
      </c>
      <c r="J236" s="154">
        <v>0.25999999999999995</v>
      </c>
      <c r="K236" s="154">
        <v>0.40837499999999993</v>
      </c>
      <c r="L236" s="154">
        <v>0.55674999999999997</v>
      </c>
      <c r="M236" s="154">
        <v>0.705125</v>
      </c>
      <c r="N236" s="154">
        <v>0.85350000000000004</v>
      </c>
      <c r="O236" s="154">
        <v>1.0018750000000001</v>
      </c>
      <c r="P236" s="154">
        <v>1.15025</v>
      </c>
      <c r="Q236" s="154">
        <v>1.2986249999999999</v>
      </c>
      <c r="R236" s="154">
        <v>1.4469999999999998</v>
      </c>
      <c r="S236" s="154">
        <v>1.5953749999999998</v>
      </c>
      <c r="T236" s="154">
        <v>1.7437499999999997</v>
      </c>
      <c r="U236" s="154">
        <v>1.8137499999999998</v>
      </c>
      <c r="V236" s="154">
        <v>1.8837499999999998</v>
      </c>
      <c r="W236" s="154">
        <v>1.9277499999999999</v>
      </c>
      <c r="X236" s="154">
        <v>1.95475</v>
      </c>
      <c r="Y236" s="154">
        <v>1.9817500000000001</v>
      </c>
      <c r="Z236" s="154">
        <v>2.00875</v>
      </c>
      <c r="AA236" s="154">
        <v>2.0357499999999997</v>
      </c>
      <c r="AB236" s="154">
        <v>2.0887499999999997</v>
      </c>
      <c r="AC236" s="154">
        <v>2.1587499999999995</v>
      </c>
      <c r="AD236" s="154">
        <v>2.1837499999999994</v>
      </c>
      <c r="AE236" s="154">
        <v>2.1053749999999991</v>
      </c>
      <c r="AF236" s="154">
        <v>2.0269999999999988</v>
      </c>
      <c r="AG236" s="154">
        <v>1.9486249999999987</v>
      </c>
      <c r="AH236" s="154">
        <v>1.8702499999999989</v>
      </c>
      <c r="AI236" s="154">
        <v>1.791874999999999</v>
      </c>
      <c r="AJ236" s="154">
        <v>1.7134999999999991</v>
      </c>
      <c r="AK236" s="154">
        <v>1.6351249999999993</v>
      </c>
      <c r="AL236" s="154">
        <v>1.5567499999999994</v>
      </c>
      <c r="AM236" s="154">
        <v>1.4783749999999996</v>
      </c>
      <c r="AN236" s="52" t="s">
        <v>677</v>
      </c>
      <c r="AO236" s="52">
        <v>2022</v>
      </c>
      <c r="AP236" s="46" t="s">
        <v>339</v>
      </c>
      <c r="AQ236" s="46" t="s">
        <v>339</v>
      </c>
      <c r="AR236" s="46" t="s">
        <v>339</v>
      </c>
      <c r="AS236" s="46" t="s">
        <v>339</v>
      </c>
      <c r="AT236" s="46" t="s">
        <v>339</v>
      </c>
      <c r="AU236" s="46" t="s">
        <v>339</v>
      </c>
      <c r="AV236" s="46" t="s">
        <v>339</v>
      </c>
      <c r="AW236" s="46" t="s">
        <v>339</v>
      </c>
      <c r="AX236" s="46" t="s">
        <v>338</v>
      </c>
      <c r="AY236" s="46" t="s">
        <v>339</v>
      </c>
      <c r="AZ236" s="46" t="s">
        <v>339</v>
      </c>
      <c r="BA236" s="47"/>
      <c r="BB236" s="135" t="str">
        <f t="shared" si="27"/>
        <v>Forest land converted to grassland, organic soils||1000 hectares</v>
      </c>
      <c r="BC236" s="137"/>
      <c r="BD236" s="17"/>
      <c r="BE236" s="17"/>
      <c r="BF236" s="17"/>
      <c r="BG236" s="57"/>
      <c r="BH236" s="57"/>
      <c r="BI236" s="57"/>
      <c r="BJ236" s="57"/>
      <c r="BK236" s="57"/>
    </row>
    <row r="237" spans="1:63" ht="15.65" customHeight="1" outlineLevel="1" x14ac:dyDescent="0.35">
      <c r="A237" s="17"/>
      <c r="B237" s="140" t="s">
        <v>691</v>
      </c>
      <c r="C237" s="139"/>
      <c r="D237" s="51" t="s">
        <v>211</v>
      </c>
      <c r="E237" s="123" t="s">
        <v>338</v>
      </c>
      <c r="F237" s="52"/>
      <c r="G237" s="52">
        <v>2020</v>
      </c>
      <c r="H237" s="154">
        <v>1.4079999999999999</v>
      </c>
      <c r="I237" s="154">
        <v>1.4079999999999999</v>
      </c>
      <c r="J237" s="154">
        <v>1.4010000000000005</v>
      </c>
      <c r="K237" s="154">
        <v>1.4723750000000007</v>
      </c>
      <c r="L237" s="154">
        <v>1.5800666666666674</v>
      </c>
      <c r="M237" s="154">
        <v>1.6877583333333341</v>
      </c>
      <c r="N237" s="154">
        <v>1.7914500000000009</v>
      </c>
      <c r="O237" s="154">
        <v>1.9371416666666676</v>
      </c>
      <c r="P237" s="154">
        <v>2.0828333333333342</v>
      </c>
      <c r="Q237" s="154">
        <v>2.1865250000000009</v>
      </c>
      <c r="R237" s="154">
        <v>2.2539000000000007</v>
      </c>
      <c r="S237" s="154">
        <v>2.3252750000000004</v>
      </c>
      <c r="T237" s="154">
        <v>2.4236500000000003</v>
      </c>
      <c r="U237" s="154">
        <v>2.4346500000000004</v>
      </c>
      <c r="V237" s="154">
        <v>2.4696500000000006</v>
      </c>
      <c r="W237" s="154">
        <v>2.5046500000000007</v>
      </c>
      <c r="X237" s="154">
        <v>2.5336500000000006</v>
      </c>
      <c r="Y237" s="154">
        <v>2.5576500000000006</v>
      </c>
      <c r="Z237" s="154">
        <v>2.5336500000000006</v>
      </c>
      <c r="AA237" s="154">
        <v>2.5276500000000008</v>
      </c>
      <c r="AB237" s="154">
        <v>2.5216500000000011</v>
      </c>
      <c r="AC237" s="154">
        <v>2.5216500000000011</v>
      </c>
      <c r="AD237" s="154">
        <v>2.5216500000000011</v>
      </c>
      <c r="AE237" s="154">
        <v>2.4432750000000012</v>
      </c>
      <c r="AF237" s="154">
        <v>2.3285833333333343</v>
      </c>
      <c r="AG237" s="154">
        <v>2.2138916666666679</v>
      </c>
      <c r="AH237" s="154">
        <v>2.0992000000000015</v>
      </c>
      <c r="AI237" s="154">
        <v>1.9845083333333349</v>
      </c>
      <c r="AJ237" s="154">
        <v>1.869816666666668</v>
      </c>
      <c r="AK237" s="154">
        <v>1.7551250000000014</v>
      </c>
      <c r="AL237" s="154">
        <v>1.6767500000000015</v>
      </c>
      <c r="AM237" s="154">
        <v>1.5983750000000017</v>
      </c>
      <c r="AN237" s="52" t="s">
        <v>677</v>
      </c>
      <c r="AO237" s="52">
        <v>2022</v>
      </c>
      <c r="AP237" s="46" t="s">
        <v>339</v>
      </c>
      <c r="AQ237" s="46" t="s">
        <v>339</v>
      </c>
      <c r="AR237" s="46" t="s">
        <v>339</v>
      </c>
      <c r="AS237" s="46" t="s">
        <v>339</v>
      </c>
      <c r="AT237" s="46" t="s">
        <v>339</v>
      </c>
      <c r="AU237" s="46" t="s">
        <v>339</v>
      </c>
      <c r="AV237" s="46" t="s">
        <v>339</v>
      </c>
      <c r="AW237" s="46" t="s">
        <v>339</v>
      </c>
      <c r="AX237" s="46" t="s">
        <v>338</v>
      </c>
      <c r="AY237" s="46" t="s">
        <v>339</v>
      </c>
      <c r="AZ237" s="46" t="s">
        <v>339</v>
      </c>
      <c r="BA237" s="47"/>
      <c r="BB237" s="135" t="str">
        <f t="shared" si="27"/>
        <v>Forest land converted to settlements, organic soils||1000 hectares</v>
      </c>
      <c r="BC237" s="137"/>
      <c r="BD237" s="17"/>
      <c r="BE237" s="17"/>
      <c r="BF237" s="17"/>
      <c r="BG237" s="62"/>
      <c r="BH237" s="62"/>
      <c r="BI237" s="62"/>
      <c r="BJ237" s="17"/>
      <c r="BK237" s="17"/>
    </row>
    <row r="238" spans="1:63" ht="13.75" customHeight="1" outlineLevel="1" x14ac:dyDescent="0.35">
      <c r="A238" s="17"/>
      <c r="B238" s="159" t="s">
        <v>692</v>
      </c>
      <c r="C238" s="56"/>
      <c r="D238" s="51" t="s">
        <v>211</v>
      </c>
      <c r="E238" s="123" t="s">
        <v>338</v>
      </c>
      <c r="F238" s="52"/>
      <c r="G238" s="52">
        <v>2020</v>
      </c>
      <c r="H238" s="154">
        <v>26.157</v>
      </c>
      <c r="I238" s="154">
        <v>26.157</v>
      </c>
      <c r="J238" s="154">
        <v>26.157</v>
      </c>
      <c r="K238" s="154">
        <v>26.157</v>
      </c>
      <c r="L238" s="154">
        <v>26.150433333333332</v>
      </c>
      <c r="M238" s="154">
        <v>26.143866666666664</v>
      </c>
      <c r="N238" s="154">
        <v>26.1373</v>
      </c>
      <c r="O238" s="154">
        <v>26.130733333333332</v>
      </c>
      <c r="P238" s="154">
        <v>26.124166666666667</v>
      </c>
      <c r="Q238" s="154">
        <v>26.159599999999998</v>
      </c>
      <c r="R238" s="154">
        <v>26.4086</v>
      </c>
      <c r="S238" s="154">
        <v>26.657599999999999</v>
      </c>
      <c r="T238" s="154">
        <v>26.906600000000001</v>
      </c>
      <c r="U238" s="154">
        <v>27.194600000000001</v>
      </c>
      <c r="V238" s="154">
        <v>27.4406</v>
      </c>
      <c r="W238" s="154">
        <v>27.5106</v>
      </c>
      <c r="X238" s="154">
        <v>27.5806</v>
      </c>
      <c r="Y238" s="154">
        <v>27.650600000000001</v>
      </c>
      <c r="Z238" s="154">
        <v>27.6816</v>
      </c>
      <c r="AA238" s="154">
        <v>27.712599999999998</v>
      </c>
      <c r="AB238" s="154">
        <v>27.712599999999998</v>
      </c>
      <c r="AC238" s="154">
        <v>27.712599999999998</v>
      </c>
      <c r="AD238" s="154">
        <v>27.712599999999998</v>
      </c>
      <c r="AE238" s="154">
        <v>27.712599999999998</v>
      </c>
      <c r="AF238" s="154">
        <v>27.719166666666666</v>
      </c>
      <c r="AG238" s="154">
        <v>27.725733333333334</v>
      </c>
      <c r="AH238" s="154">
        <v>27.732299999999999</v>
      </c>
      <c r="AI238" s="154">
        <v>27.738866666666667</v>
      </c>
      <c r="AJ238" s="154">
        <v>27.745433333333335</v>
      </c>
      <c r="AK238" s="154">
        <v>27.751999999999999</v>
      </c>
      <c r="AL238" s="154">
        <v>27.751999999999999</v>
      </c>
      <c r="AM238" s="154">
        <v>27.751999999999999</v>
      </c>
      <c r="AN238" s="52" t="s">
        <v>677</v>
      </c>
      <c r="AO238" s="52">
        <v>2022</v>
      </c>
      <c r="AP238" s="46" t="s">
        <v>339</v>
      </c>
      <c r="AQ238" s="46" t="s">
        <v>339</v>
      </c>
      <c r="AR238" s="46" t="s">
        <v>339</v>
      </c>
      <c r="AS238" s="46" t="s">
        <v>339</v>
      </c>
      <c r="AT238" s="46" t="s">
        <v>339</v>
      </c>
      <c r="AU238" s="46" t="s">
        <v>339</v>
      </c>
      <c r="AV238" s="46" t="s">
        <v>339</v>
      </c>
      <c r="AW238" s="46" t="s">
        <v>339</v>
      </c>
      <c r="AX238" s="46" t="s">
        <v>338</v>
      </c>
      <c r="AY238" s="46" t="s">
        <v>339</v>
      </c>
      <c r="AZ238" s="46" t="s">
        <v>339</v>
      </c>
      <c r="BA238" s="47"/>
      <c r="BB238" s="135" t="str">
        <f t="shared" si="27"/>
        <v>Cropland, remaining cropland, organic soils||1000 hectares</v>
      </c>
      <c r="BC238" s="137"/>
      <c r="BD238" s="17"/>
      <c r="BE238" s="17"/>
      <c r="BF238" s="17"/>
      <c r="BG238" s="57"/>
      <c r="BH238" s="57"/>
      <c r="BI238" s="57"/>
      <c r="BJ238" s="57"/>
      <c r="BK238" s="57"/>
    </row>
    <row r="239" spans="1:63" ht="13.75" customHeight="1" outlineLevel="1" x14ac:dyDescent="0.35">
      <c r="A239" s="17"/>
      <c r="B239" s="159" t="s">
        <v>693</v>
      </c>
      <c r="C239" s="56"/>
      <c r="D239" s="51" t="s">
        <v>211</v>
      </c>
      <c r="E239" s="123" t="s">
        <v>338</v>
      </c>
      <c r="F239" s="52"/>
      <c r="G239" s="52">
        <v>2020</v>
      </c>
      <c r="H239" s="154">
        <v>21.64</v>
      </c>
      <c r="I239" s="154">
        <v>21.64</v>
      </c>
      <c r="J239" s="154">
        <v>22.176599999999993</v>
      </c>
      <c r="K239" s="154">
        <v>22.713199999999993</v>
      </c>
      <c r="L239" s="154">
        <v>23.228483333333326</v>
      </c>
      <c r="M239" s="154">
        <v>23.405766666666658</v>
      </c>
      <c r="N239" s="154">
        <v>22.94704999999999</v>
      </c>
      <c r="O239" s="154">
        <v>22.073333333333323</v>
      </c>
      <c r="P239" s="154">
        <v>20.857616666666658</v>
      </c>
      <c r="Q239" s="154">
        <v>19.475899999999992</v>
      </c>
      <c r="R239" s="154">
        <v>18.215499999999992</v>
      </c>
      <c r="S239" s="154">
        <v>17.552099999999992</v>
      </c>
      <c r="T239" s="154">
        <v>17.138699999999993</v>
      </c>
      <c r="U239" s="154">
        <v>16.770299999999992</v>
      </c>
      <c r="V239" s="154">
        <v>16.250899999999991</v>
      </c>
      <c r="W239" s="154">
        <v>15.395499999999991</v>
      </c>
      <c r="X239" s="154">
        <v>14.291099999999991</v>
      </c>
      <c r="Y239" s="154">
        <v>13.204699999999992</v>
      </c>
      <c r="Z239" s="154">
        <v>12.237299999999992</v>
      </c>
      <c r="AA239" s="154">
        <v>11.596899999999993</v>
      </c>
      <c r="AB239" s="154">
        <v>11.489499999999992</v>
      </c>
      <c r="AC239" s="154">
        <v>11.670099999999993</v>
      </c>
      <c r="AD239" s="154">
        <v>11.670099999999993</v>
      </c>
      <c r="AE239" s="154">
        <v>11.670099999999993</v>
      </c>
      <c r="AF239" s="154">
        <v>11.65041666666666</v>
      </c>
      <c r="AG239" s="154">
        <v>11.630733333333326</v>
      </c>
      <c r="AH239" s="154">
        <v>11.611049999999993</v>
      </c>
      <c r="AI239" s="154">
        <v>11.59136666666666</v>
      </c>
      <c r="AJ239" s="154">
        <v>11.571683333333327</v>
      </c>
      <c r="AK239" s="154">
        <v>11.551999999999994</v>
      </c>
      <c r="AL239" s="154">
        <v>11.551999999999994</v>
      </c>
      <c r="AM239" s="154">
        <v>11.551999999999994</v>
      </c>
      <c r="AN239" s="52" t="s">
        <v>677</v>
      </c>
      <c r="AO239" s="52">
        <v>2022</v>
      </c>
      <c r="AP239" s="46" t="s">
        <v>339</v>
      </c>
      <c r="AQ239" s="46" t="s">
        <v>339</v>
      </c>
      <c r="AR239" s="46" t="s">
        <v>339</v>
      </c>
      <c r="AS239" s="46" t="s">
        <v>339</v>
      </c>
      <c r="AT239" s="46" t="s">
        <v>339</v>
      </c>
      <c r="AU239" s="46" t="s">
        <v>339</v>
      </c>
      <c r="AV239" s="46" t="s">
        <v>339</v>
      </c>
      <c r="AW239" s="46" t="s">
        <v>339</v>
      </c>
      <c r="AX239" s="46" t="s">
        <v>338</v>
      </c>
      <c r="AY239" s="46" t="s">
        <v>339</v>
      </c>
      <c r="AZ239" s="46" t="s">
        <v>339</v>
      </c>
      <c r="BA239" s="47"/>
      <c r="BB239" s="135" t="str">
        <f t="shared" si="27"/>
        <v>Grassland converted to cropland, mineral soils||1000 hectares</v>
      </c>
      <c r="BC239" s="137"/>
      <c r="BD239" s="17"/>
      <c r="BE239" s="17"/>
      <c r="BF239" s="17"/>
      <c r="BG239" s="62"/>
      <c r="BH239" s="62"/>
      <c r="BI239" s="62"/>
      <c r="BJ239" s="17"/>
      <c r="BK239" s="17"/>
    </row>
    <row r="240" spans="1:63" ht="13.75" customHeight="1" outlineLevel="1" x14ac:dyDescent="0.35">
      <c r="A240" s="17"/>
      <c r="B240" s="140" t="s">
        <v>694</v>
      </c>
      <c r="C240" s="139"/>
      <c r="D240" s="51" t="s">
        <v>211</v>
      </c>
      <c r="E240" s="123" t="s">
        <v>338</v>
      </c>
      <c r="F240" s="52"/>
      <c r="G240" s="52">
        <v>2020</v>
      </c>
      <c r="H240" s="154">
        <v>1.595</v>
      </c>
      <c r="I240" s="154">
        <v>1.595</v>
      </c>
      <c r="J240" s="154">
        <v>1.595</v>
      </c>
      <c r="K240" s="154">
        <v>1.595</v>
      </c>
      <c r="L240" s="154">
        <v>1.6015666666666666</v>
      </c>
      <c r="M240" s="154">
        <v>1.6081333333333332</v>
      </c>
      <c r="N240" s="154">
        <v>1.6146999999999998</v>
      </c>
      <c r="O240" s="154">
        <v>1.6212666666666664</v>
      </c>
      <c r="P240" s="154">
        <v>1.627833333333333</v>
      </c>
      <c r="Q240" s="154">
        <v>1.5923999999999996</v>
      </c>
      <c r="R240" s="154">
        <v>1.3433999999999995</v>
      </c>
      <c r="S240" s="154">
        <v>1.0943999999999994</v>
      </c>
      <c r="T240" s="154">
        <v>0.84539999999999937</v>
      </c>
      <c r="U240" s="154">
        <v>0.55739999999999945</v>
      </c>
      <c r="V240" s="154">
        <v>0.31139999999999946</v>
      </c>
      <c r="W240" s="154">
        <v>0.24139999999999945</v>
      </c>
      <c r="X240" s="154">
        <v>0.17139999999999944</v>
      </c>
      <c r="Y240" s="154">
        <v>0.10139999999999944</v>
      </c>
      <c r="Z240" s="154">
        <v>7.0399999999999435E-2</v>
      </c>
      <c r="AA240" s="154">
        <v>3.9399999999999435E-2</v>
      </c>
      <c r="AB240" s="154">
        <v>3.9399999999999435E-2</v>
      </c>
      <c r="AC240" s="154">
        <v>3.9399999999999435E-2</v>
      </c>
      <c r="AD240" s="154">
        <v>3.9399999999999435E-2</v>
      </c>
      <c r="AE240" s="154">
        <v>3.9399999999999435E-2</v>
      </c>
      <c r="AF240" s="154">
        <v>3.2833333333332763E-2</v>
      </c>
      <c r="AG240" s="154">
        <v>2.6266666666666091E-2</v>
      </c>
      <c r="AH240" s="154">
        <v>1.9699999999999419E-2</v>
      </c>
      <c r="AI240" s="154">
        <v>1.3133333333332749E-2</v>
      </c>
      <c r="AJ240" s="154">
        <v>6.5666666666660788E-3</v>
      </c>
      <c r="AK240" s="154" t="s">
        <v>313</v>
      </c>
      <c r="AL240" s="154" t="s">
        <v>313</v>
      </c>
      <c r="AM240" s="154" t="s">
        <v>313</v>
      </c>
      <c r="AN240" s="52" t="s">
        <v>677</v>
      </c>
      <c r="AO240" s="52">
        <v>2022</v>
      </c>
      <c r="AP240" s="46" t="s">
        <v>339</v>
      </c>
      <c r="AQ240" s="46" t="s">
        <v>339</v>
      </c>
      <c r="AR240" s="46" t="s">
        <v>339</v>
      </c>
      <c r="AS240" s="46" t="s">
        <v>339</v>
      </c>
      <c r="AT240" s="46" t="s">
        <v>339</v>
      </c>
      <c r="AU240" s="46" t="s">
        <v>339</v>
      </c>
      <c r="AV240" s="46" t="s">
        <v>339</v>
      </c>
      <c r="AW240" s="46" t="s">
        <v>339</v>
      </c>
      <c r="AX240" s="46" t="s">
        <v>338</v>
      </c>
      <c r="AY240" s="46" t="s">
        <v>339</v>
      </c>
      <c r="AZ240" s="46" t="s">
        <v>339</v>
      </c>
      <c r="BA240" s="47"/>
      <c r="BB240" s="135" t="str">
        <f t="shared" si="27"/>
        <v>Grassland converted to cropland, organic soils||1000 hectares</v>
      </c>
      <c r="BC240" s="137"/>
      <c r="BD240" s="17"/>
      <c r="BE240" s="17"/>
      <c r="BF240" s="17"/>
      <c r="BG240" s="57"/>
      <c r="BH240" s="57"/>
      <c r="BI240" s="57"/>
      <c r="BJ240" s="57"/>
      <c r="BK240" s="57"/>
    </row>
    <row r="241" spans="1:63" ht="14.5" customHeight="1" outlineLevel="1" x14ac:dyDescent="0.35">
      <c r="A241" s="17"/>
      <c r="B241" s="159" t="s">
        <v>695</v>
      </c>
      <c r="C241" s="56"/>
      <c r="D241" s="51" t="s">
        <v>211</v>
      </c>
      <c r="E241" s="123" t="s">
        <v>338</v>
      </c>
      <c r="F241" s="52"/>
      <c r="G241" s="52">
        <v>2020</v>
      </c>
      <c r="H241" s="154">
        <v>7.745000000000001</v>
      </c>
      <c r="I241" s="154">
        <v>7.745000000000001</v>
      </c>
      <c r="J241" s="154">
        <v>7.8960000000000008</v>
      </c>
      <c r="K241" s="154">
        <v>8.0020000000000007</v>
      </c>
      <c r="L241" s="154">
        <v>8.0446833333333334</v>
      </c>
      <c r="M241" s="154">
        <v>8.0873666666666661</v>
      </c>
      <c r="N241" s="154">
        <v>7.9700499999999987</v>
      </c>
      <c r="O241" s="154">
        <v>7.7247333333333312</v>
      </c>
      <c r="P241" s="154">
        <v>7.4824166666666638</v>
      </c>
      <c r="Q241" s="154">
        <v>7.1990999999999978</v>
      </c>
      <c r="R241" s="154">
        <v>6.8550999999999975</v>
      </c>
      <c r="S241" s="154">
        <v>6.6690999999999976</v>
      </c>
      <c r="T241" s="154">
        <v>6.5740999999999978</v>
      </c>
      <c r="U241" s="154">
        <v>6.2420999999999971</v>
      </c>
      <c r="V241" s="154">
        <v>5.9700999999999969</v>
      </c>
      <c r="W241" s="154">
        <v>5.7390999999999961</v>
      </c>
      <c r="X241" s="154">
        <v>5.5180999999999969</v>
      </c>
      <c r="Y241" s="154">
        <v>5.3110999999999962</v>
      </c>
      <c r="Z241" s="154">
        <v>5.393099999999996</v>
      </c>
      <c r="AA241" s="154">
        <v>5.4450999999999965</v>
      </c>
      <c r="AB241" s="154">
        <v>5.4660999999999964</v>
      </c>
      <c r="AC241" s="154">
        <v>5.5180999999999969</v>
      </c>
      <c r="AD241" s="154">
        <v>5.5180999999999969</v>
      </c>
      <c r="AE241" s="154">
        <v>5.5180999999999969</v>
      </c>
      <c r="AF241" s="154">
        <v>5.498416666666663</v>
      </c>
      <c r="AG241" s="154">
        <v>5.4787333333333299</v>
      </c>
      <c r="AH241" s="154">
        <v>5.4590499999999968</v>
      </c>
      <c r="AI241" s="154">
        <v>5.4393666666666638</v>
      </c>
      <c r="AJ241" s="154">
        <v>5.4196833333333307</v>
      </c>
      <c r="AK241" s="154">
        <v>5.3999999999999977</v>
      </c>
      <c r="AL241" s="154">
        <v>5.3999999999999986</v>
      </c>
      <c r="AM241" s="154">
        <v>5.3999999999999986</v>
      </c>
      <c r="AN241" s="52" t="s">
        <v>677</v>
      </c>
      <c r="AO241" s="52">
        <v>2022</v>
      </c>
      <c r="AP241" s="46" t="s">
        <v>339</v>
      </c>
      <c r="AQ241" s="46" t="s">
        <v>339</v>
      </c>
      <c r="AR241" s="46" t="s">
        <v>339</v>
      </c>
      <c r="AS241" s="46" t="s">
        <v>339</v>
      </c>
      <c r="AT241" s="46" t="s">
        <v>339</v>
      </c>
      <c r="AU241" s="46" t="s">
        <v>339</v>
      </c>
      <c r="AV241" s="46" t="s">
        <v>339</v>
      </c>
      <c r="AW241" s="46" t="s">
        <v>339</v>
      </c>
      <c r="AX241" s="46" t="s">
        <v>338</v>
      </c>
      <c r="AY241" s="46" t="s">
        <v>339</v>
      </c>
      <c r="AZ241" s="46" t="s">
        <v>339</v>
      </c>
      <c r="BA241" s="47"/>
      <c r="BB241" s="135" t="str">
        <f t="shared" si="27"/>
        <v>Cropland converted to settlements, mineral soils||1000 hectares</v>
      </c>
      <c r="BC241" s="137"/>
      <c r="BD241" s="17"/>
      <c r="BE241" s="17"/>
      <c r="BF241" s="17"/>
      <c r="BG241" s="62"/>
      <c r="BH241" s="62"/>
      <c r="BI241" s="62"/>
      <c r="BJ241" s="17"/>
      <c r="BK241" s="17"/>
    </row>
    <row r="242" spans="1:63" ht="18" customHeight="1" outlineLevel="1" x14ac:dyDescent="0.35">
      <c r="A242" s="17"/>
      <c r="B242" s="140" t="s">
        <v>696</v>
      </c>
      <c r="C242" s="139"/>
      <c r="D242" s="51" t="s">
        <v>211</v>
      </c>
      <c r="E242" s="123" t="s">
        <v>338</v>
      </c>
      <c r="F242" s="52"/>
      <c r="G242" s="52">
        <v>2020</v>
      </c>
      <c r="H242" s="154">
        <v>0.13</v>
      </c>
      <c r="I242" s="154">
        <v>0.13</v>
      </c>
      <c r="J242" s="154">
        <v>0.13</v>
      </c>
      <c r="K242" s="154">
        <v>0.13</v>
      </c>
      <c r="L242" s="154">
        <v>0.13656666666666667</v>
      </c>
      <c r="M242" s="154">
        <v>0.14313333333333333</v>
      </c>
      <c r="N242" s="154">
        <v>0.1237</v>
      </c>
      <c r="O242" s="154">
        <v>0.10426666666666667</v>
      </c>
      <c r="P242" s="154">
        <v>8.4833333333333344E-2</v>
      </c>
      <c r="Q242" s="154">
        <v>6.5400000000000014E-2</v>
      </c>
      <c r="R242" s="154">
        <v>3.9400000000000018E-2</v>
      </c>
      <c r="S242" s="154">
        <v>3.9400000000000018E-2</v>
      </c>
      <c r="T242" s="154">
        <v>3.9400000000000018E-2</v>
      </c>
      <c r="U242" s="154">
        <v>3.9400000000000018E-2</v>
      </c>
      <c r="V242" s="154">
        <v>3.9400000000000018E-2</v>
      </c>
      <c r="W242" s="154">
        <v>3.9400000000000018E-2</v>
      </c>
      <c r="X242" s="154">
        <v>3.9400000000000018E-2</v>
      </c>
      <c r="Y242" s="154">
        <v>3.9400000000000018E-2</v>
      </c>
      <c r="Z242" s="154">
        <v>3.9400000000000018E-2</v>
      </c>
      <c r="AA242" s="154">
        <v>3.9400000000000018E-2</v>
      </c>
      <c r="AB242" s="154">
        <v>3.9400000000000018E-2</v>
      </c>
      <c r="AC242" s="154">
        <v>3.9400000000000018E-2</v>
      </c>
      <c r="AD242" s="154">
        <v>3.9400000000000018E-2</v>
      </c>
      <c r="AE242" s="154">
        <v>3.9400000000000018E-2</v>
      </c>
      <c r="AF242" s="154">
        <v>3.2833333333333346E-2</v>
      </c>
      <c r="AG242" s="154">
        <v>2.6266666666666674E-2</v>
      </c>
      <c r="AH242" s="154">
        <v>1.9700000000000002E-2</v>
      </c>
      <c r="AI242" s="154">
        <v>1.3133333333333332E-2</v>
      </c>
      <c r="AJ242" s="154">
        <v>6.5666666666666616E-3</v>
      </c>
      <c r="AK242" s="154" t="s">
        <v>313</v>
      </c>
      <c r="AL242" s="154" t="s">
        <v>313</v>
      </c>
      <c r="AM242" s="154" t="s">
        <v>313</v>
      </c>
      <c r="AN242" s="52" t="s">
        <v>677</v>
      </c>
      <c r="AO242" s="52">
        <v>2022</v>
      </c>
      <c r="AP242" s="46" t="s">
        <v>339</v>
      </c>
      <c r="AQ242" s="46" t="s">
        <v>339</v>
      </c>
      <c r="AR242" s="46" t="s">
        <v>339</v>
      </c>
      <c r="AS242" s="46" t="s">
        <v>339</v>
      </c>
      <c r="AT242" s="46" t="s">
        <v>339</v>
      </c>
      <c r="AU242" s="46" t="s">
        <v>339</v>
      </c>
      <c r="AV242" s="46" t="s">
        <v>339</v>
      </c>
      <c r="AW242" s="46" t="s">
        <v>339</v>
      </c>
      <c r="AX242" s="46" t="s">
        <v>338</v>
      </c>
      <c r="AY242" s="46" t="s">
        <v>339</v>
      </c>
      <c r="AZ242" s="46" t="s">
        <v>339</v>
      </c>
      <c r="BA242" s="47"/>
      <c r="BB242" s="135" t="str">
        <f t="shared" si="27"/>
        <v>Cropland converted to settlements, organic soils||1000 hectares</v>
      </c>
      <c r="BC242" s="137"/>
      <c r="BD242" s="17"/>
      <c r="BE242" s="17"/>
      <c r="BF242" s="17"/>
      <c r="BG242" s="57"/>
      <c r="BH242" s="57"/>
      <c r="BI242" s="57"/>
      <c r="BJ242" s="57"/>
      <c r="BK242" s="57"/>
    </row>
    <row r="243" spans="1:63" ht="13.75" customHeight="1" outlineLevel="1" x14ac:dyDescent="0.35">
      <c r="A243" s="17"/>
      <c r="B243" s="140" t="s">
        <v>697</v>
      </c>
      <c r="C243" s="139"/>
      <c r="D243" s="51" t="s">
        <v>211</v>
      </c>
      <c r="E243" s="123" t="s">
        <v>338</v>
      </c>
      <c r="F243" s="52"/>
      <c r="G243" s="52">
        <v>2020</v>
      </c>
      <c r="H243" s="154">
        <v>0.56999999999999995</v>
      </c>
      <c r="I243" s="154">
        <v>0.56999999999999995</v>
      </c>
      <c r="J243" s="154">
        <v>0.5948</v>
      </c>
      <c r="K243" s="154">
        <v>0.61960000000000004</v>
      </c>
      <c r="L243" s="154">
        <v>0.64440000000000008</v>
      </c>
      <c r="M243" s="154">
        <v>0.66920000000000013</v>
      </c>
      <c r="N243" s="154">
        <v>0.61100000000000021</v>
      </c>
      <c r="O243" s="154">
        <v>0.55280000000000029</v>
      </c>
      <c r="P243" s="154">
        <v>0.49460000000000032</v>
      </c>
      <c r="Q243" s="154">
        <v>0.43640000000000029</v>
      </c>
      <c r="R243" s="154">
        <v>0.37820000000000026</v>
      </c>
      <c r="S243" s="154">
        <v>0.40300000000000025</v>
      </c>
      <c r="T243" s="154">
        <v>0.42780000000000024</v>
      </c>
      <c r="U243" s="154">
        <v>0.45260000000000022</v>
      </c>
      <c r="V243" s="154">
        <v>0.47740000000000021</v>
      </c>
      <c r="W243" s="154">
        <v>0.5022000000000002</v>
      </c>
      <c r="X243" s="154">
        <v>0.49600000000000022</v>
      </c>
      <c r="Y243" s="154">
        <v>0.48980000000000024</v>
      </c>
      <c r="Z243" s="154">
        <v>0.48360000000000025</v>
      </c>
      <c r="AA243" s="154">
        <v>0.47740000000000027</v>
      </c>
      <c r="AB243" s="154">
        <v>0.47120000000000029</v>
      </c>
      <c r="AC243" s="154">
        <v>0.49600000000000027</v>
      </c>
      <c r="AD243" s="154">
        <v>0.49600000000000027</v>
      </c>
      <c r="AE243" s="154">
        <v>0.49600000000000027</v>
      </c>
      <c r="AF243" s="154">
        <v>0.49600000000000027</v>
      </c>
      <c r="AG243" s="154">
        <v>0.49600000000000027</v>
      </c>
      <c r="AH243" s="154">
        <v>0.49600000000000027</v>
      </c>
      <c r="AI243" s="154">
        <v>0.49600000000000027</v>
      </c>
      <c r="AJ243" s="154">
        <v>0.49600000000000027</v>
      </c>
      <c r="AK243" s="154">
        <v>0.49600000000000027</v>
      </c>
      <c r="AL243" s="154">
        <v>0.49600000000000027</v>
      </c>
      <c r="AM243" s="154">
        <v>0.49600000000000027</v>
      </c>
      <c r="AN243" s="52" t="s">
        <v>677</v>
      </c>
      <c r="AO243" s="52">
        <v>2022</v>
      </c>
      <c r="AP243" s="46" t="s">
        <v>339</v>
      </c>
      <c r="AQ243" s="46" t="s">
        <v>339</v>
      </c>
      <c r="AR243" s="46" t="s">
        <v>339</v>
      </c>
      <c r="AS243" s="46" t="s">
        <v>339</v>
      </c>
      <c r="AT243" s="46" t="s">
        <v>339</v>
      </c>
      <c r="AU243" s="46" t="s">
        <v>339</v>
      </c>
      <c r="AV243" s="46" t="s">
        <v>339</v>
      </c>
      <c r="AW243" s="46" t="s">
        <v>339</v>
      </c>
      <c r="AX243" s="46" t="s">
        <v>338</v>
      </c>
      <c r="AY243" s="46" t="s">
        <v>339</v>
      </c>
      <c r="AZ243" s="46" t="s">
        <v>339</v>
      </c>
      <c r="BA243" s="47"/>
      <c r="BB243" s="135" t="str">
        <f t="shared" si="27"/>
        <v>Cropland converted to other land||1000 hectares</v>
      </c>
      <c r="BC243" s="137"/>
      <c r="BD243" s="17"/>
      <c r="BE243" s="17"/>
      <c r="BF243" s="17"/>
      <c r="BG243" s="62"/>
      <c r="BH243" s="62"/>
      <c r="BI243" s="62"/>
      <c r="BJ243" s="17"/>
      <c r="BK243" s="17"/>
    </row>
    <row r="244" spans="1:63" ht="15" customHeight="1" outlineLevel="1" x14ac:dyDescent="0.35">
      <c r="A244" s="17"/>
      <c r="B244" s="140" t="s">
        <v>698</v>
      </c>
      <c r="C244" s="139"/>
      <c r="D244" s="51" t="s">
        <v>211</v>
      </c>
      <c r="E244" s="123" t="s">
        <v>338</v>
      </c>
      <c r="F244" s="52"/>
      <c r="G244" s="52">
        <v>2020</v>
      </c>
      <c r="H244" s="154">
        <v>50.734000000000002</v>
      </c>
      <c r="I244" s="154">
        <v>50.734000000000002</v>
      </c>
      <c r="J244" s="154">
        <v>50.859000000000002</v>
      </c>
      <c r="K244" s="154">
        <v>50.761250000000004</v>
      </c>
      <c r="L244" s="154">
        <v>50.61226666666667</v>
      </c>
      <c r="M244" s="154">
        <v>50.505283333333345</v>
      </c>
      <c r="N244" s="154">
        <v>50.39830000000002</v>
      </c>
      <c r="O244" s="154">
        <v>50.374316666666694</v>
      </c>
      <c r="P244" s="154">
        <v>50.350333333333367</v>
      </c>
      <c r="Q244" s="154">
        <v>50.292350000000042</v>
      </c>
      <c r="R244" s="154">
        <v>50.235600000000041</v>
      </c>
      <c r="S244" s="154">
        <v>50.213850000000043</v>
      </c>
      <c r="T244" s="154">
        <v>50.109100000000041</v>
      </c>
      <c r="U244" s="154">
        <v>50.119100000000039</v>
      </c>
      <c r="V244" s="154">
        <v>50.129100000000044</v>
      </c>
      <c r="W244" s="154">
        <v>50.165100000000045</v>
      </c>
      <c r="X244" s="154">
        <v>50.214100000000045</v>
      </c>
      <c r="Y244" s="154">
        <v>50.263100000000044</v>
      </c>
      <c r="Z244" s="154">
        <v>50.312100000000044</v>
      </c>
      <c r="AA244" s="154">
        <v>50.36110000000005</v>
      </c>
      <c r="AB244" s="154">
        <v>50.384100000000046</v>
      </c>
      <c r="AC244" s="154">
        <v>50.359100000000048</v>
      </c>
      <c r="AD244" s="154">
        <v>50.40390000000005</v>
      </c>
      <c r="AE244" s="154">
        <v>50.552075000000052</v>
      </c>
      <c r="AF244" s="154">
        <v>50.700250000000054</v>
      </c>
      <c r="AG244" s="154">
        <v>50.848425000000049</v>
      </c>
      <c r="AH244" s="154">
        <v>50.996600000000051</v>
      </c>
      <c r="AI244" s="154">
        <v>51.144775000000053</v>
      </c>
      <c r="AJ244" s="154">
        <v>51.292950000000054</v>
      </c>
      <c r="AK244" s="154">
        <v>51.441125000000056</v>
      </c>
      <c r="AL244" s="154">
        <v>51.589300000000058</v>
      </c>
      <c r="AM244" s="154">
        <v>51.737475000000053</v>
      </c>
      <c r="AN244" s="52" t="s">
        <v>677</v>
      </c>
      <c r="AO244" s="52">
        <v>2022</v>
      </c>
      <c r="AP244" s="46" t="s">
        <v>339</v>
      </c>
      <c r="AQ244" s="46" t="s">
        <v>339</v>
      </c>
      <c r="AR244" s="46" t="s">
        <v>339</v>
      </c>
      <c r="AS244" s="46" t="s">
        <v>339</v>
      </c>
      <c r="AT244" s="46" t="s">
        <v>339</v>
      </c>
      <c r="AU244" s="46" t="s">
        <v>339</v>
      </c>
      <c r="AV244" s="46" t="s">
        <v>339</v>
      </c>
      <c r="AW244" s="46" t="s">
        <v>339</v>
      </c>
      <c r="AX244" s="46" t="s">
        <v>338</v>
      </c>
      <c r="AY244" s="46" t="s">
        <v>339</v>
      </c>
      <c r="AZ244" s="46" t="s">
        <v>339</v>
      </c>
      <c r="BA244" s="47"/>
      <c r="BB244" s="135" t="str">
        <f t="shared" si="27"/>
        <v>Grassland remaining  grassland, organic soils||1000 hectares</v>
      </c>
      <c r="BC244" s="137"/>
      <c r="BD244" s="17"/>
      <c r="BE244" s="17"/>
      <c r="BF244" s="17"/>
      <c r="BG244" s="57"/>
      <c r="BH244" s="57"/>
      <c r="BI244" s="57"/>
      <c r="BJ244" s="57"/>
      <c r="BK244" s="57"/>
    </row>
    <row r="245" spans="1:63" ht="25.75" customHeight="1" outlineLevel="1" x14ac:dyDescent="0.35">
      <c r="A245" s="17"/>
      <c r="B245" s="161" t="s">
        <v>699</v>
      </c>
      <c r="C245" s="162"/>
      <c r="D245" s="55" t="s">
        <v>681</v>
      </c>
      <c r="E245" s="123" t="s">
        <v>338</v>
      </c>
      <c r="F245" s="52"/>
      <c r="G245" s="52">
        <v>2020</v>
      </c>
      <c r="H245" s="154">
        <v>16.551030866874285</v>
      </c>
      <c r="I245" s="154">
        <v>16.551030866874285</v>
      </c>
      <c r="J245" s="154">
        <v>16.551030866874285</v>
      </c>
      <c r="K245" s="154">
        <v>16.551030866874285</v>
      </c>
      <c r="L245" s="154">
        <v>16.551030866874285</v>
      </c>
      <c r="M245" s="154">
        <v>16.551030866874289</v>
      </c>
      <c r="N245" s="154">
        <v>16.551030866874289</v>
      </c>
      <c r="O245" s="154">
        <v>16.551030866874285</v>
      </c>
      <c r="P245" s="154">
        <v>16.551030866874285</v>
      </c>
      <c r="Q245" s="154">
        <v>16.551030866874285</v>
      </c>
      <c r="R245" s="154">
        <v>16.551030866874285</v>
      </c>
      <c r="S245" s="154">
        <v>16.551030866874289</v>
      </c>
      <c r="T245" s="154">
        <v>16.551030866874289</v>
      </c>
      <c r="U245" s="154">
        <v>16.551030866874289</v>
      </c>
      <c r="V245" s="154">
        <v>16.551030866874285</v>
      </c>
      <c r="W245" s="154">
        <v>16.551030866874285</v>
      </c>
      <c r="X245" s="154">
        <v>16.551030866874289</v>
      </c>
      <c r="Y245" s="154">
        <v>16.551030866874289</v>
      </c>
      <c r="Z245" s="154">
        <v>16.551030866874285</v>
      </c>
      <c r="AA245" s="154">
        <v>16.551030866874285</v>
      </c>
      <c r="AB245" s="154">
        <v>16.551030866874285</v>
      </c>
      <c r="AC245" s="154">
        <v>16.551030866874285</v>
      </c>
      <c r="AD245" s="154">
        <v>16.551030866874285</v>
      </c>
      <c r="AE245" s="154">
        <v>16.551030866874285</v>
      </c>
      <c r="AF245" s="154">
        <v>16.551030866874285</v>
      </c>
      <c r="AG245" s="154">
        <v>16.551030866874285</v>
      </c>
      <c r="AH245" s="154">
        <v>16.551030866874285</v>
      </c>
      <c r="AI245" s="154">
        <v>16.551030866874285</v>
      </c>
      <c r="AJ245" s="154">
        <v>16.551030866874285</v>
      </c>
      <c r="AK245" s="154">
        <v>16.551030866874289</v>
      </c>
      <c r="AL245" s="154">
        <v>16.551030866874285</v>
      </c>
      <c r="AM245" s="154">
        <v>16.551030866874285</v>
      </c>
      <c r="AN245" s="52" t="s">
        <v>677</v>
      </c>
      <c r="AO245" s="52">
        <v>2022</v>
      </c>
      <c r="AP245" s="46" t="s">
        <v>339</v>
      </c>
      <c r="AQ245" s="46" t="s">
        <v>339</v>
      </c>
      <c r="AR245" s="46" t="s">
        <v>339</v>
      </c>
      <c r="AS245" s="46" t="s">
        <v>339</v>
      </c>
      <c r="AT245" s="46" t="s">
        <v>339</v>
      </c>
      <c r="AU245" s="46" t="s">
        <v>339</v>
      </c>
      <c r="AV245" s="46" t="s">
        <v>339</v>
      </c>
      <c r="AW245" s="46" t="s">
        <v>339</v>
      </c>
      <c r="AX245" s="46" t="s">
        <v>338</v>
      </c>
      <c r="AY245" s="46" t="s">
        <v>339</v>
      </c>
      <c r="AZ245" s="46" t="s">
        <v>339</v>
      </c>
      <c r="BA245" s="47" t="s">
        <v>678</v>
      </c>
      <c r="BB245" s="135" t="str">
        <f t="shared" si="27"/>
        <v>Grassland remaining grassland, share of drained areas from organic soils||per cent</v>
      </c>
      <c r="BC245" s="137"/>
      <c r="BD245" s="17"/>
      <c r="BE245" s="17"/>
      <c r="BF245" s="17"/>
      <c r="BG245" s="62"/>
      <c r="BH245" s="62"/>
      <c r="BI245" s="62"/>
      <c r="BJ245" s="17"/>
      <c r="BK245" s="17"/>
    </row>
    <row r="246" spans="1:63" ht="14.5" customHeight="1" outlineLevel="1" x14ac:dyDescent="0.35">
      <c r="A246" s="17"/>
      <c r="B246" s="159" t="s">
        <v>700</v>
      </c>
      <c r="C246" s="56"/>
      <c r="D246" s="51" t="s">
        <v>211</v>
      </c>
      <c r="E246" s="123" t="s">
        <v>338</v>
      </c>
      <c r="F246" s="52"/>
      <c r="G246" s="52">
        <v>2020</v>
      </c>
      <c r="H246" s="154">
        <v>21.723000000000006</v>
      </c>
      <c r="I246" s="154">
        <v>21.723000000000006</v>
      </c>
      <c r="J246" s="154">
        <v>19.450800000000008</v>
      </c>
      <c r="K246" s="154">
        <v>17.746600000000008</v>
      </c>
      <c r="L246" s="154">
        <v>16.312400000000007</v>
      </c>
      <c r="M246" s="154">
        <v>14.949200000000008</v>
      </c>
      <c r="N246" s="154">
        <v>13.491000000000009</v>
      </c>
      <c r="O246" s="154">
        <v>11.916800000000009</v>
      </c>
      <c r="P246" s="154">
        <v>10.298600000000009</v>
      </c>
      <c r="Q246" s="154">
        <v>8.5984000000000087</v>
      </c>
      <c r="R246" s="154">
        <v>7.2282000000000091</v>
      </c>
      <c r="S246" s="154">
        <v>6.1770000000000094</v>
      </c>
      <c r="T246" s="154">
        <v>5.3868000000000098</v>
      </c>
      <c r="U246" s="154">
        <v>4.8396000000000097</v>
      </c>
      <c r="V246" s="154">
        <v>4.6054000000000102</v>
      </c>
      <c r="W246" s="154">
        <v>4.3822000000000108</v>
      </c>
      <c r="X246" s="154">
        <v>4.2960000000000109</v>
      </c>
      <c r="Y246" s="154">
        <v>4.1578000000000115</v>
      </c>
      <c r="Z246" s="154">
        <v>4.1506000000000114</v>
      </c>
      <c r="AA246" s="154">
        <v>4.1784000000000114</v>
      </c>
      <c r="AB246" s="154">
        <v>4.2372000000000121</v>
      </c>
      <c r="AC246" s="154">
        <v>4.2960000000000127</v>
      </c>
      <c r="AD246" s="154">
        <v>4.2960000000000127</v>
      </c>
      <c r="AE246" s="154">
        <v>4.2960000000000127</v>
      </c>
      <c r="AF246" s="154">
        <v>4.2960000000000127</v>
      </c>
      <c r="AG246" s="154">
        <v>4.2960000000000127</v>
      </c>
      <c r="AH246" s="154">
        <v>4.2960000000000127</v>
      </c>
      <c r="AI246" s="154">
        <v>4.2960000000000127</v>
      </c>
      <c r="AJ246" s="154">
        <v>4.2960000000000127</v>
      </c>
      <c r="AK246" s="154">
        <v>4.2960000000000127</v>
      </c>
      <c r="AL246" s="154">
        <v>4.2960000000000127</v>
      </c>
      <c r="AM246" s="154">
        <v>4.2960000000000127</v>
      </c>
      <c r="AN246" s="52" t="s">
        <v>677</v>
      </c>
      <c r="AO246" s="52">
        <v>2022</v>
      </c>
      <c r="AP246" s="46" t="s">
        <v>339</v>
      </c>
      <c r="AQ246" s="46" t="s">
        <v>339</v>
      </c>
      <c r="AR246" s="46" t="s">
        <v>339</v>
      </c>
      <c r="AS246" s="46" t="s">
        <v>339</v>
      </c>
      <c r="AT246" s="46" t="s">
        <v>339</v>
      </c>
      <c r="AU246" s="46" t="s">
        <v>339</v>
      </c>
      <c r="AV246" s="46" t="s">
        <v>339</v>
      </c>
      <c r="AW246" s="46" t="s">
        <v>339</v>
      </c>
      <c r="AX246" s="46" t="s">
        <v>338</v>
      </c>
      <c r="AY246" s="46" t="s">
        <v>339</v>
      </c>
      <c r="AZ246" s="46" t="s">
        <v>339</v>
      </c>
      <c r="BA246" s="47"/>
      <c r="BB246" s="135" t="str">
        <f t="shared" si="27"/>
        <v>Cropland converted to grassland, mineral soils||1000 hectares</v>
      </c>
      <c r="BC246" s="137"/>
      <c r="BD246" s="17"/>
      <c r="BE246" s="17"/>
      <c r="BF246" s="17"/>
      <c r="BG246" s="57"/>
      <c r="BH246" s="57"/>
      <c r="BI246" s="57"/>
      <c r="BJ246" s="57"/>
      <c r="BK246" s="57"/>
    </row>
    <row r="247" spans="1:63" ht="14.5" customHeight="1" outlineLevel="1" x14ac:dyDescent="0.35">
      <c r="A247" s="17"/>
      <c r="B247" s="140" t="s">
        <v>701</v>
      </c>
      <c r="C247" s="139"/>
      <c r="D247" s="51" t="s">
        <v>211</v>
      </c>
      <c r="E247" s="123" t="s">
        <v>338</v>
      </c>
      <c r="F247" s="52"/>
      <c r="G247" s="52">
        <v>2020</v>
      </c>
      <c r="H247" s="154">
        <v>1.4740000000000013</v>
      </c>
      <c r="I247" s="154">
        <v>1.4740000000000013</v>
      </c>
      <c r="J247" s="154">
        <v>0.25999999999999995</v>
      </c>
      <c r="K247" s="154">
        <v>0.40837499999999993</v>
      </c>
      <c r="L247" s="154">
        <v>0.55674999999999997</v>
      </c>
      <c r="M247" s="154">
        <v>0.705125</v>
      </c>
      <c r="N247" s="154">
        <v>0.85350000000000004</v>
      </c>
      <c r="O247" s="154">
        <v>1.0018750000000001</v>
      </c>
      <c r="P247" s="154">
        <v>1.15025</v>
      </c>
      <c r="Q247" s="154">
        <v>1.2986249999999999</v>
      </c>
      <c r="R247" s="154">
        <v>1.4469999999999998</v>
      </c>
      <c r="S247" s="154">
        <v>1.5953749999999998</v>
      </c>
      <c r="T247" s="154">
        <v>1.7437499999999997</v>
      </c>
      <c r="U247" s="154">
        <v>1.8137499999999998</v>
      </c>
      <c r="V247" s="154">
        <v>1.8837499999999998</v>
      </c>
      <c r="W247" s="154">
        <v>1.9277499999999999</v>
      </c>
      <c r="X247" s="154">
        <v>1.95475</v>
      </c>
      <c r="Y247" s="154">
        <v>1.9817500000000001</v>
      </c>
      <c r="Z247" s="154">
        <v>2.00875</v>
      </c>
      <c r="AA247" s="154">
        <v>2.0357499999999997</v>
      </c>
      <c r="AB247" s="154">
        <v>2.0887499999999997</v>
      </c>
      <c r="AC247" s="154">
        <v>2.1587499999999995</v>
      </c>
      <c r="AD247" s="154">
        <v>2.1837499999999994</v>
      </c>
      <c r="AE247" s="154">
        <v>2.1053749999999991</v>
      </c>
      <c r="AF247" s="154">
        <v>2.0269999999999988</v>
      </c>
      <c r="AG247" s="154">
        <v>1.9486249999999987</v>
      </c>
      <c r="AH247" s="154">
        <v>1.8702499999999989</v>
      </c>
      <c r="AI247" s="154">
        <v>1.791874999999999</v>
      </c>
      <c r="AJ247" s="154">
        <v>1.7134999999999991</v>
      </c>
      <c r="AK247" s="154">
        <v>1.6351249999999993</v>
      </c>
      <c r="AL247" s="154">
        <v>1.5567499999999994</v>
      </c>
      <c r="AM247" s="154">
        <v>1.4783749999999996</v>
      </c>
      <c r="AN247" s="52" t="s">
        <v>677</v>
      </c>
      <c r="AO247" s="52">
        <v>2022</v>
      </c>
      <c r="AP247" s="46" t="s">
        <v>339</v>
      </c>
      <c r="AQ247" s="46" t="s">
        <v>339</v>
      </c>
      <c r="AR247" s="46" t="s">
        <v>339</v>
      </c>
      <c r="AS247" s="46" t="s">
        <v>339</v>
      </c>
      <c r="AT247" s="46" t="s">
        <v>339</v>
      </c>
      <c r="AU247" s="46" t="s">
        <v>339</v>
      </c>
      <c r="AV247" s="46" t="s">
        <v>339</v>
      </c>
      <c r="AW247" s="46" t="s">
        <v>339</v>
      </c>
      <c r="AX247" s="46" t="s">
        <v>338</v>
      </c>
      <c r="AY247" s="46" t="s">
        <v>339</v>
      </c>
      <c r="AZ247" s="46" t="s">
        <v>339</v>
      </c>
      <c r="BA247" s="47"/>
      <c r="BB247" s="135" t="str">
        <f t="shared" si="26"/>
        <v>Cropland converted to grassland, organic soils||1000 hectares</v>
      </c>
      <c r="BC247" s="137"/>
      <c r="BD247" s="57"/>
      <c r="BE247" s="57"/>
      <c r="BF247" s="17"/>
      <c r="BG247" s="57"/>
      <c r="BH247" s="57"/>
      <c r="BI247" s="57"/>
      <c r="BJ247" s="57"/>
      <c r="BK247" s="57"/>
    </row>
    <row r="248" spans="1:63" ht="15" customHeight="1" outlineLevel="1" x14ac:dyDescent="0.35">
      <c r="A248" s="17"/>
      <c r="B248" s="140" t="s">
        <v>702</v>
      </c>
      <c r="C248" s="139"/>
      <c r="D248" s="51" t="s">
        <v>211</v>
      </c>
      <c r="E248" s="123" t="s">
        <v>338</v>
      </c>
      <c r="F248" s="52"/>
      <c r="G248" s="52">
        <v>2020</v>
      </c>
      <c r="H248" s="154">
        <v>0.40299999999999991</v>
      </c>
      <c r="I248" s="154">
        <v>0.40299999999999991</v>
      </c>
      <c r="J248" s="154">
        <v>0.3448</v>
      </c>
      <c r="K248" s="154">
        <v>0.36959999999999998</v>
      </c>
      <c r="L248" s="154">
        <v>0.39439999999999997</v>
      </c>
      <c r="M248" s="154">
        <v>0.41920000000000002</v>
      </c>
      <c r="N248" s="154">
        <v>0.44399999999999995</v>
      </c>
      <c r="O248" s="154">
        <v>0.46879999999999999</v>
      </c>
      <c r="P248" s="154">
        <v>0.49359999999999993</v>
      </c>
      <c r="Q248" s="154">
        <v>0.51839999999999997</v>
      </c>
      <c r="R248" s="154">
        <v>0.54319999999999991</v>
      </c>
      <c r="S248" s="154">
        <v>0.56799999999999995</v>
      </c>
      <c r="T248" s="154">
        <v>0.55979999999999985</v>
      </c>
      <c r="U248" s="154">
        <v>0.55159999999999987</v>
      </c>
      <c r="V248" s="154">
        <v>0.54339999999999988</v>
      </c>
      <c r="W248" s="154">
        <v>0.5351999999999999</v>
      </c>
      <c r="X248" s="154">
        <v>0.49599999999999989</v>
      </c>
      <c r="Y248" s="154">
        <v>0.4897999999999999</v>
      </c>
      <c r="Z248" s="154">
        <v>0.48359999999999992</v>
      </c>
      <c r="AA248" s="154">
        <v>0.47739999999999994</v>
      </c>
      <c r="AB248" s="154">
        <v>0.47119999999999995</v>
      </c>
      <c r="AC248" s="154">
        <v>0.49599999999999994</v>
      </c>
      <c r="AD248" s="154">
        <v>0.49599999999999994</v>
      </c>
      <c r="AE248" s="154">
        <v>0.49599999999999994</v>
      </c>
      <c r="AF248" s="154">
        <v>0.49599999999999994</v>
      </c>
      <c r="AG248" s="154">
        <v>0.49599999999999994</v>
      </c>
      <c r="AH248" s="154">
        <v>0.49599999999999994</v>
      </c>
      <c r="AI248" s="154">
        <v>0.49599999999999994</v>
      </c>
      <c r="AJ248" s="154">
        <v>0.49599999999999994</v>
      </c>
      <c r="AK248" s="154">
        <v>0.49599999999999994</v>
      </c>
      <c r="AL248" s="154">
        <v>0.49599999999999994</v>
      </c>
      <c r="AM248" s="154">
        <v>0.49599999999999994</v>
      </c>
      <c r="AN248" s="52" t="s">
        <v>677</v>
      </c>
      <c r="AO248" s="52">
        <v>2022</v>
      </c>
      <c r="AP248" s="46" t="s">
        <v>339</v>
      </c>
      <c r="AQ248" s="46" t="s">
        <v>339</v>
      </c>
      <c r="AR248" s="46" t="s">
        <v>339</v>
      </c>
      <c r="AS248" s="46" t="s">
        <v>339</v>
      </c>
      <c r="AT248" s="46" t="s">
        <v>339</v>
      </c>
      <c r="AU248" s="46" t="s">
        <v>339</v>
      </c>
      <c r="AV248" s="46" t="s">
        <v>339</v>
      </c>
      <c r="AW248" s="46" t="s">
        <v>339</v>
      </c>
      <c r="AX248" s="46" t="s">
        <v>338</v>
      </c>
      <c r="AY248" s="46" t="s">
        <v>339</v>
      </c>
      <c r="AZ248" s="46" t="s">
        <v>339</v>
      </c>
      <c r="BA248" s="47"/>
      <c r="BB248" s="135" t="str">
        <f t="shared" si="26"/>
        <v>Wetlands converted to grassland||1000 hectares</v>
      </c>
      <c r="BC248" s="137"/>
      <c r="BD248" s="62"/>
      <c r="BE248" s="62"/>
      <c r="BF248" s="17"/>
      <c r="BG248" s="62"/>
      <c r="BH248" s="62"/>
      <c r="BI248" s="62"/>
      <c r="BJ248" s="17"/>
      <c r="BK248" s="17"/>
    </row>
    <row r="249" spans="1:63" ht="14.5" customHeight="1" outlineLevel="1" x14ac:dyDescent="0.35">
      <c r="A249" s="17"/>
      <c r="B249" s="140" t="s">
        <v>703</v>
      </c>
      <c r="C249" s="139"/>
      <c r="D249" s="51" t="s">
        <v>211</v>
      </c>
      <c r="E249" s="123" t="s">
        <v>338</v>
      </c>
      <c r="F249" s="52"/>
      <c r="G249" s="52">
        <v>2020</v>
      </c>
      <c r="H249" s="154">
        <v>0.68600000000000017</v>
      </c>
      <c r="I249" s="154">
        <v>0.68600000000000017</v>
      </c>
      <c r="J249" s="154">
        <v>0.56600000000000017</v>
      </c>
      <c r="K249" s="154">
        <v>0.44600000000000017</v>
      </c>
      <c r="L249" s="154">
        <v>0.36600000000000016</v>
      </c>
      <c r="M249" s="154">
        <v>0.32700000000000018</v>
      </c>
      <c r="N249" s="154">
        <v>0.24600000000000016</v>
      </c>
      <c r="O249" s="154">
        <v>0.16500000000000015</v>
      </c>
      <c r="P249" s="154">
        <v>8.4000000000000144E-2</v>
      </c>
      <c r="Q249" s="154">
        <v>4.2000000000000141E-2</v>
      </c>
      <c r="R249" s="154" t="s">
        <v>313</v>
      </c>
      <c r="S249" s="154" t="s">
        <v>313</v>
      </c>
      <c r="T249" s="154" t="s">
        <v>313</v>
      </c>
      <c r="U249" s="154" t="s">
        <v>313</v>
      </c>
      <c r="V249" s="154" t="s">
        <v>313</v>
      </c>
      <c r="W249" s="154" t="s">
        <v>313</v>
      </c>
      <c r="X249" s="154" t="s">
        <v>313</v>
      </c>
      <c r="Y249" s="154" t="s">
        <v>313</v>
      </c>
      <c r="Z249" s="154" t="s">
        <v>313</v>
      </c>
      <c r="AA249" s="154" t="s">
        <v>313</v>
      </c>
      <c r="AB249" s="154" t="s">
        <v>313</v>
      </c>
      <c r="AC249" s="154" t="s">
        <v>313</v>
      </c>
      <c r="AD249" s="154" t="s">
        <v>313</v>
      </c>
      <c r="AE249" s="154" t="s">
        <v>313</v>
      </c>
      <c r="AF249" s="154" t="s">
        <v>313</v>
      </c>
      <c r="AG249" s="154" t="s">
        <v>313</v>
      </c>
      <c r="AH249" s="154" t="s">
        <v>313</v>
      </c>
      <c r="AI249" s="154" t="s">
        <v>313</v>
      </c>
      <c r="AJ249" s="154" t="s">
        <v>313</v>
      </c>
      <c r="AK249" s="154" t="s">
        <v>313</v>
      </c>
      <c r="AL249" s="154" t="s">
        <v>313</v>
      </c>
      <c r="AM249" s="154" t="s">
        <v>313</v>
      </c>
      <c r="AN249" s="52" t="s">
        <v>677</v>
      </c>
      <c r="AO249" s="52">
        <v>2022</v>
      </c>
      <c r="AP249" s="46" t="s">
        <v>339</v>
      </c>
      <c r="AQ249" s="46" t="s">
        <v>339</v>
      </c>
      <c r="AR249" s="46" t="s">
        <v>339</v>
      </c>
      <c r="AS249" s="46" t="s">
        <v>339</v>
      </c>
      <c r="AT249" s="46" t="s">
        <v>339</v>
      </c>
      <c r="AU249" s="46" t="s">
        <v>339</v>
      </c>
      <c r="AV249" s="46" t="s">
        <v>339</v>
      </c>
      <c r="AW249" s="46" t="s">
        <v>339</v>
      </c>
      <c r="AX249" s="46" t="s">
        <v>338</v>
      </c>
      <c r="AY249" s="46" t="s">
        <v>339</v>
      </c>
      <c r="AZ249" s="46" t="s">
        <v>339</v>
      </c>
      <c r="BA249" s="47"/>
      <c r="BB249" s="135" t="str">
        <f t="shared" si="26"/>
        <v>Settlements converted to grassland||1000 hectares</v>
      </c>
      <c r="BC249" s="137"/>
      <c r="BD249" s="57"/>
      <c r="BE249" s="57"/>
      <c r="BF249" s="17"/>
      <c r="BG249" s="57"/>
      <c r="BH249" s="57"/>
      <c r="BI249" s="57"/>
      <c r="BJ249" s="57"/>
      <c r="BK249" s="57"/>
    </row>
    <row r="250" spans="1:63" ht="14.5" customHeight="1" outlineLevel="1" x14ac:dyDescent="0.35">
      <c r="A250" s="17"/>
      <c r="B250" s="140" t="s">
        <v>704</v>
      </c>
      <c r="C250" s="139"/>
      <c r="D250" s="51" t="s">
        <v>211</v>
      </c>
      <c r="E250" s="123" t="s">
        <v>338</v>
      </c>
      <c r="F250" s="52"/>
      <c r="G250" s="52">
        <v>2020</v>
      </c>
      <c r="H250" s="154">
        <v>1.2350000000000001</v>
      </c>
      <c r="I250" s="154">
        <v>1.2350000000000001</v>
      </c>
      <c r="J250" s="154">
        <v>1.2350000000000001</v>
      </c>
      <c r="K250" s="154">
        <v>1.1920000000000002</v>
      </c>
      <c r="L250" s="154">
        <v>1.1490000000000002</v>
      </c>
      <c r="M250" s="154">
        <v>1.0640000000000003</v>
      </c>
      <c r="N250" s="154">
        <v>0.93800000000000028</v>
      </c>
      <c r="O250" s="154">
        <v>0.81200000000000028</v>
      </c>
      <c r="P250" s="154">
        <v>0.64700000000000024</v>
      </c>
      <c r="Q250" s="154">
        <v>0.48200000000000021</v>
      </c>
      <c r="R250" s="154">
        <v>0.32000000000000017</v>
      </c>
      <c r="S250" s="154">
        <v>0.19900000000000018</v>
      </c>
      <c r="T250" s="154">
        <v>7.800000000000018E-2</v>
      </c>
      <c r="U250" s="154">
        <v>3.900000000000018E-2</v>
      </c>
      <c r="V250" s="154" t="s">
        <v>313</v>
      </c>
      <c r="W250" s="154" t="s">
        <v>313</v>
      </c>
      <c r="X250" s="154" t="s">
        <v>313</v>
      </c>
      <c r="Y250" s="154" t="s">
        <v>313</v>
      </c>
      <c r="Z250" s="154" t="s">
        <v>313</v>
      </c>
      <c r="AA250" s="154" t="s">
        <v>313</v>
      </c>
      <c r="AB250" s="154" t="s">
        <v>313</v>
      </c>
      <c r="AC250" s="154" t="s">
        <v>313</v>
      </c>
      <c r="AD250" s="154" t="s">
        <v>313</v>
      </c>
      <c r="AE250" s="154" t="s">
        <v>313</v>
      </c>
      <c r="AF250" s="154" t="s">
        <v>313</v>
      </c>
      <c r="AG250" s="154" t="s">
        <v>313</v>
      </c>
      <c r="AH250" s="154" t="s">
        <v>313</v>
      </c>
      <c r="AI250" s="154" t="s">
        <v>313</v>
      </c>
      <c r="AJ250" s="154" t="s">
        <v>313</v>
      </c>
      <c r="AK250" s="154" t="s">
        <v>313</v>
      </c>
      <c r="AL250" s="154" t="s">
        <v>313</v>
      </c>
      <c r="AM250" s="154" t="s">
        <v>313</v>
      </c>
      <c r="AN250" s="52" t="s">
        <v>677</v>
      </c>
      <c r="AO250" s="52">
        <v>2022</v>
      </c>
      <c r="AP250" s="46" t="s">
        <v>339</v>
      </c>
      <c r="AQ250" s="46" t="s">
        <v>339</v>
      </c>
      <c r="AR250" s="46" t="s">
        <v>339</v>
      </c>
      <c r="AS250" s="46" t="s">
        <v>339</v>
      </c>
      <c r="AT250" s="46" t="s">
        <v>339</v>
      </c>
      <c r="AU250" s="46" t="s">
        <v>339</v>
      </c>
      <c r="AV250" s="46" t="s">
        <v>339</v>
      </c>
      <c r="AW250" s="46" t="s">
        <v>339</v>
      </c>
      <c r="AX250" s="46" t="s">
        <v>338</v>
      </c>
      <c r="AY250" s="46" t="s">
        <v>339</v>
      </c>
      <c r="AZ250" s="46" t="s">
        <v>339</v>
      </c>
      <c r="BA250" s="47" t="s">
        <v>705</v>
      </c>
      <c r="BB250" s="135" t="str">
        <f t="shared" si="26"/>
        <v>Other land converted to grassland||1000 hectares</v>
      </c>
      <c r="BC250" s="137"/>
      <c r="BD250" s="62"/>
      <c r="BE250" s="62"/>
      <c r="BF250" s="17"/>
      <c r="BG250" s="62"/>
      <c r="BH250" s="62"/>
      <c r="BI250" s="62"/>
      <c r="BJ250" s="17"/>
      <c r="BK250" s="17"/>
    </row>
    <row r="251" spans="1:63" ht="15.65" customHeight="1" outlineLevel="1" x14ac:dyDescent="0.35">
      <c r="A251" s="17"/>
      <c r="B251" s="140" t="s">
        <v>706</v>
      </c>
      <c r="C251" s="139"/>
      <c r="D251" s="51" t="s">
        <v>211</v>
      </c>
      <c r="E251" s="123" t="s">
        <v>338</v>
      </c>
      <c r="F251" s="52"/>
      <c r="G251" s="52">
        <v>2020</v>
      </c>
      <c r="H251" s="154">
        <v>0.40499999999999997</v>
      </c>
      <c r="I251" s="154">
        <v>0.40499999999999997</v>
      </c>
      <c r="J251" s="154">
        <v>0.40499999999999997</v>
      </c>
      <c r="K251" s="154">
        <v>0.40499999999999997</v>
      </c>
      <c r="L251" s="154">
        <v>0.40499999999999997</v>
      </c>
      <c r="M251" s="154">
        <v>0.36299999999999999</v>
      </c>
      <c r="N251" s="154">
        <v>0.32100000000000001</v>
      </c>
      <c r="O251" s="154">
        <v>0.27900000000000003</v>
      </c>
      <c r="P251" s="154">
        <v>0.23700000000000002</v>
      </c>
      <c r="Q251" s="154">
        <v>0.19500000000000001</v>
      </c>
      <c r="R251" s="154">
        <v>0.156</v>
      </c>
      <c r="S251" s="154">
        <v>0.11699999999999999</v>
      </c>
      <c r="T251" s="154">
        <v>7.7999999999999986E-2</v>
      </c>
      <c r="U251" s="154">
        <v>3.8999999999999986E-2</v>
      </c>
      <c r="V251" s="154" t="s">
        <v>313</v>
      </c>
      <c r="W251" s="154" t="s">
        <v>313</v>
      </c>
      <c r="X251" s="154" t="s">
        <v>313</v>
      </c>
      <c r="Y251" s="154" t="s">
        <v>313</v>
      </c>
      <c r="Z251" s="154" t="s">
        <v>313</v>
      </c>
      <c r="AA251" s="154" t="s">
        <v>313</v>
      </c>
      <c r="AB251" s="154" t="s">
        <v>313</v>
      </c>
      <c r="AC251" s="154" t="s">
        <v>313</v>
      </c>
      <c r="AD251" s="154" t="s">
        <v>313</v>
      </c>
      <c r="AE251" s="154" t="s">
        <v>313</v>
      </c>
      <c r="AF251" s="154" t="s">
        <v>313</v>
      </c>
      <c r="AG251" s="154" t="s">
        <v>313</v>
      </c>
      <c r="AH251" s="154" t="s">
        <v>313</v>
      </c>
      <c r="AI251" s="154" t="s">
        <v>313</v>
      </c>
      <c r="AJ251" s="154" t="s">
        <v>313</v>
      </c>
      <c r="AK251" s="154" t="s">
        <v>313</v>
      </c>
      <c r="AL251" s="154" t="s">
        <v>313</v>
      </c>
      <c r="AM251" s="154" t="s">
        <v>313</v>
      </c>
      <c r="AN251" s="52" t="s">
        <v>677</v>
      </c>
      <c r="AO251" s="52">
        <v>2022</v>
      </c>
      <c r="AP251" s="46" t="s">
        <v>339</v>
      </c>
      <c r="AQ251" s="46" t="s">
        <v>339</v>
      </c>
      <c r="AR251" s="46" t="s">
        <v>339</v>
      </c>
      <c r="AS251" s="46" t="s">
        <v>339</v>
      </c>
      <c r="AT251" s="46" t="s">
        <v>339</v>
      </c>
      <c r="AU251" s="46" t="s">
        <v>339</v>
      </c>
      <c r="AV251" s="46" t="s">
        <v>339</v>
      </c>
      <c r="AW251" s="46" t="s">
        <v>339</v>
      </c>
      <c r="AX251" s="46" t="s">
        <v>338</v>
      </c>
      <c r="AY251" s="46" t="s">
        <v>339</v>
      </c>
      <c r="AZ251" s="46" t="s">
        <v>339</v>
      </c>
      <c r="BA251" s="47" t="s">
        <v>678</v>
      </c>
      <c r="BB251" s="135" t="str">
        <f t="shared" si="26"/>
        <v>Grassland converted to wetlands||1000 hectares</v>
      </c>
      <c r="BC251" s="137"/>
      <c r="BD251" s="57"/>
      <c r="BE251" s="57"/>
      <c r="BF251" s="17"/>
      <c r="BG251" s="57"/>
      <c r="BH251" s="57"/>
      <c r="BI251" s="57"/>
      <c r="BJ251" s="57"/>
      <c r="BK251" s="57"/>
    </row>
    <row r="252" spans="1:63" ht="13.4" customHeight="1" outlineLevel="1" x14ac:dyDescent="0.35">
      <c r="A252" s="17"/>
      <c r="B252" s="159" t="s">
        <v>707</v>
      </c>
      <c r="C252" s="56"/>
      <c r="D252" s="51" t="s">
        <v>211</v>
      </c>
      <c r="E252" s="123" t="s">
        <v>338</v>
      </c>
      <c r="F252" s="52"/>
      <c r="G252" s="52">
        <v>2020</v>
      </c>
      <c r="H252" s="154">
        <v>6.3609999999999971</v>
      </c>
      <c r="I252" s="154">
        <v>6.3609999999999971</v>
      </c>
      <c r="J252" s="154">
        <v>6.5437999999999965</v>
      </c>
      <c r="K252" s="154">
        <v>6.7245999999999961</v>
      </c>
      <c r="L252" s="154">
        <v>6.8270166666666627</v>
      </c>
      <c r="M252" s="154">
        <v>6.8474333333333295</v>
      </c>
      <c r="N252" s="154">
        <v>6.752849999999996</v>
      </c>
      <c r="O252" s="154">
        <v>6.3662666666666627</v>
      </c>
      <c r="P252" s="154">
        <v>5.9616833333333297</v>
      </c>
      <c r="Q252" s="154">
        <v>5.5980999999999961</v>
      </c>
      <c r="R252" s="154">
        <v>5.3118999999999961</v>
      </c>
      <c r="S252" s="154">
        <v>5.1126999999999958</v>
      </c>
      <c r="T252" s="154">
        <v>5.2054999999999954</v>
      </c>
      <c r="U252" s="154">
        <v>5.285299999999995</v>
      </c>
      <c r="V252" s="154">
        <v>5.3380999999999945</v>
      </c>
      <c r="W252" s="154">
        <v>5.390899999999994</v>
      </c>
      <c r="X252" s="154">
        <v>5.3436999999999939</v>
      </c>
      <c r="Y252" s="154">
        <v>5.2654999999999932</v>
      </c>
      <c r="Z252" s="154">
        <v>5.2612999999999932</v>
      </c>
      <c r="AA252" s="154">
        <v>5.2320999999999929</v>
      </c>
      <c r="AB252" s="154">
        <v>5.2028999999999925</v>
      </c>
      <c r="AC252" s="154">
        <v>5.3436999999999921</v>
      </c>
      <c r="AD252" s="154">
        <v>5.3436999999999921</v>
      </c>
      <c r="AE252" s="154">
        <v>5.3436999999999921</v>
      </c>
      <c r="AF252" s="154">
        <v>5.339083333333325</v>
      </c>
      <c r="AG252" s="154">
        <v>5.3344666666666578</v>
      </c>
      <c r="AH252" s="154">
        <v>5.3298499999999907</v>
      </c>
      <c r="AI252" s="154">
        <v>5.3252333333333235</v>
      </c>
      <c r="AJ252" s="154">
        <v>5.3206166666666563</v>
      </c>
      <c r="AK252" s="154">
        <v>5.3159999999999892</v>
      </c>
      <c r="AL252" s="154">
        <v>5.3159999999999892</v>
      </c>
      <c r="AM252" s="154">
        <v>5.3159999999999892</v>
      </c>
      <c r="AN252" s="52" t="s">
        <v>677</v>
      </c>
      <c r="AO252" s="52">
        <v>2022</v>
      </c>
      <c r="AP252" s="46" t="s">
        <v>339</v>
      </c>
      <c r="AQ252" s="46" t="s">
        <v>339</v>
      </c>
      <c r="AR252" s="46" t="s">
        <v>339</v>
      </c>
      <c r="AS252" s="46" t="s">
        <v>339</v>
      </c>
      <c r="AT252" s="46" t="s">
        <v>339</v>
      </c>
      <c r="AU252" s="46" t="s">
        <v>339</v>
      </c>
      <c r="AV252" s="46" t="s">
        <v>339</v>
      </c>
      <c r="AW252" s="46" t="s">
        <v>339</v>
      </c>
      <c r="AX252" s="46" t="s">
        <v>338</v>
      </c>
      <c r="AY252" s="46" t="s">
        <v>339</v>
      </c>
      <c r="AZ252" s="46" t="s">
        <v>339</v>
      </c>
      <c r="BA252" s="47" t="s">
        <v>678</v>
      </c>
      <c r="BB252" s="135" t="str">
        <f t="shared" si="26"/>
        <v>Grassland converted to settlements, mineral soils||1000 hectares</v>
      </c>
      <c r="BC252" s="137"/>
      <c r="BD252" s="62"/>
      <c r="BE252" s="62"/>
      <c r="BF252" s="17"/>
      <c r="BG252" s="62"/>
      <c r="BH252" s="62"/>
      <c r="BI252" s="62"/>
      <c r="BJ252" s="17"/>
      <c r="BK252" s="17"/>
    </row>
    <row r="253" spans="1:63" ht="14.5" customHeight="1" outlineLevel="1" x14ac:dyDescent="0.35">
      <c r="A253" s="17"/>
      <c r="B253" s="140" t="s">
        <v>708</v>
      </c>
      <c r="C253" s="139"/>
      <c r="D253" s="51" t="s">
        <v>211</v>
      </c>
      <c r="E253" s="123" t="s">
        <v>338</v>
      </c>
      <c r="F253" s="52"/>
      <c r="G253" s="52">
        <v>2020</v>
      </c>
      <c r="H253" s="154" t="s">
        <v>313</v>
      </c>
      <c r="I253" s="154" t="s">
        <v>313</v>
      </c>
      <c r="J253" s="154" t="s">
        <v>313</v>
      </c>
      <c r="K253" s="154" t="s">
        <v>313</v>
      </c>
      <c r="L253" s="163">
        <v>3.5E-4</v>
      </c>
      <c r="M253" s="164">
        <v>6.9999999999999999E-4</v>
      </c>
      <c r="N253" s="164">
        <v>1.0499999999999999E-3</v>
      </c>
      <c r="O253" s="164">
        <v>1.4E-3</v>
      </c>
      <c r="P253" s="164">
        <v>1.75E-3</v>
      </c>
      <c r="Q253" s="164">
        <v>2.0999999999999999E-3</v>
      </c>
      <c r="R253" s="164">
        <v>2.0999999999999999E-3</v>
      </c>
      <c r="S253" s="164">
        <v>2.0999999999999999E-3</v>
      </c>
      <c r="T253" s="164">
        <v>2.0999999999999999E-3</v>
      </c>
      <c r="U253" s="164">
        <v>2.0999999999999999E-3</v>
      </c>
      <c r="V253" s="164">
        <v>2.0999999999999999E-3</v>
      </c>
      <c r="W253" s="164">
        <v>2.0999999999999999E-3</v>
      </c>
      <c r="X253" s="164">
        <v>2.0999999999999999E-3</v>
      </c>
      <c r="Y253" s="164">
        <v>2.0999999999999999E-3</v>
      </c>
      <c r="Z253" s="164">
        <v>2.0999999999999999E-3</v>
      </c>
      <c r="AA253" s="164">
        <v>2.0999999999999999E-3</v>
      </c>
      <c r="AB253" s="164">
        <v>2.0999999999999999E-3</v>
      </c>
      <c r="AC253" s="164">
        <v>2.0999999999999999E-3</v>
      </c>
      <c r="AD253" s="164">
        <v>2.0999999999999999E-3</v>
      </c>
      <c r="AE253" s="164">
        <v>2.0999999999999999E-3</v>
      </c>
      <c r="AF253" s="164">
        <v>1.7499999999999998E-3</v>
      </c>
      <c r="AG253" s="164">
        <v>1.3999999999999998E-3</v>
      </c>
      <c r="AH253" s="164">
        <v>1.0499999999999997E-3</v>
      </c>
      <c r="AI253" s="164">
        <v>6.9999999999999999E-4</v>
      </c>
      <c r="AJ253" s="163">
        <v>3.4999999999999967E-4</v>
      </c>
      <c r="AK253" s="164" t="s">
        <v>313</v>
      </c>
      <c r="AL253" s="164" t="s">
        <v>313</v>
      </c>
      <c r="AM253" s="164" t="s">
        <v>313</v>
      </c>
      <c r="AN253" s="52" t="s">
        <v>677</v>
      </c>
      <c r="AO253" s="52">
        <v>2022</v>
      </c>
      <c r="AP253" s="46" t="s">
        <v>339</v>
      </c>
      <c r="AQ253" s="46" t="s">
        <v>339</v>
      </c>
      <c r="AR253" s="46" t="s">
        <v>339</v>
      </c>
      <c r="AS253" s="46" t="s">
        <v>339</v>
      </c>
      <c r="AT253" s="46" t="s">
        <v>339</v>
      </c>
      <c r="AU253" s="46" t="s">
        <v>339</v>
      </c>
      <c r="AV253" s="46" t="s">
        <v>339</v>
      </c>
      <c r="AW253" s="46" t="s">
        <v>339</v>
      </c>
      <c r="AX253" s="46" t="s">
        <v>338</v>
      </c>
      <c r="AY253" s="46" t="s">
        <v>339</v>
      </c>
      <c r="AZ253" s="46" t="s">
        <v>339</v>
      </c>
      <c r="BA253" s="47" t="s">
        <v>705</v>
      </c>
      <c r="BB253" s="135" t="str">
        <f t="shared" si="26"/>
        <v>Grassland converted to settlements, organic soils||1000 hectares</v>
      </c>
      <c r="BC253" s="137"/>
      <c r="BD253" s="57"/>
      <c r="BE253" s="57"/>
      <c r="BF253" s="17"/>
      <c r="BG253" s="57"/>
      <c r="BH253" s="57"/>
      <c r="BI253" s="57"/>
      <c r="BJ253" s="57"/>
      <c r="BK253" s="57"/>
    </row>
    <row r="254" spans="1:63" ht="15.65" customHeight="1" outlineLevel="1" x14ac:dyDescent="0.35">
      <c r="A254" s="17"/>
      <c r="B254" s="165" t="s">
        <v>709</v>
      </c>
      <c r="C254" s="166"/>
      <c r="D254" s="51" t="s">
        <v>211</v>
      </c>
      <c r="E254" s="123" t="s">
        <v>338</v>
      </c>
      <c r="F254" s="52"/>
      <c r="G254" s="52">
        <v>2020</v>
      </c>
      <c r="H254" s="154">
        <v>0.255</v>
      </c>
      <c r="I254" s="154">
        <v>0.255</v>
      </c>
      <c r="J254" s="154">
        <v>0.255</v>
      </c>
      <c r="K254" s="154">
        <v>0.255</v>
      </c>
      <c r="L254" s="154">
        <v>0.255</v>
      </c>
      <c r="M254" s="154">
        <v>0.255</v>
      </c>
      <c r="N254" s="154">
        <v>0.214</v>
      </c>
      <c r="O254" s="154">
        <v>0.16300000000000001</v>
      </c>
      <c r="P254" s="154">
        <v>0.11200000000000002</v>
      </c>
      <c r="Q254" s="154">
        <v>6.1000000000000019E-2</v>
      </c>
      <c r="R254" s="154">
        <v>1.0000000000000023E-2</v>
      </c>
      <c r="S254" s="154" t="s">
        <v>313</v>
      </c>
      <c r="T254" s="154" t="s">
        <v>313</v>
      </c>
      <c r="U254" s="154" t="s">
        <v>313</v>
      </c>
      <c r="V254" s="154" t="s">
        <v>313</v>
      </c>
      <c r="W254" s="154" t="s">
        <v>313</v>
      </c>
      <c r="X254" s="154" t="s">
        <v>313</v>
      </c>
      <c r="Y254" s="154" t="s">
        <v>313</v>
      </c>
      <c r="Z254" s="154" t="s">
        <v>313</v>
      </c>
      <c r="AA254" s="154" t="s">
        <v>313</v>
      </c>
      <c r="AB254" s="154" t="s">
        <v>313</v>
      </c>
      <c r="AC254" s="154" t="s">
        <v>313</v>
      </c>
      <c r="AD254" s="154" t="s">
        <v>313</v>
      </c>
      <c r="AE254" s="154" t="s">
        <v>313</v>
      </c>
      <c r="AF254" s="154" t="s">
        <v>313</v>
      </c>
      <c r="AG254" s="154" t="s">
        <v>313</v>
      </c>
      <c r="AH254" s="154" t="s">
        <v>313</v>
      </c>
      <c r="AI254" s="154" t="s">
        <v>313</v>
      </c>
      <c r="AJ254" s="154" t="s">
        <v>313</v>
      </c>
      <c r="AK254" s="154" t="s">
        <v>313</v>
      </c>
      <c r="AL254" s="154" t="s">
        <v>313</v>
      </c>
      <c r="AM254" s="154" t="s">
        <v>313</v>
      </c>
      <c r="AN254" s="52" t="s">
        <v>677</v>
      </c>
      <c r="AO254" s="52">
        <v>2022</v>
      </c>
      <c r="AP254" s="46" t="s">
        <v>339</v>
      </c>
      <c r="AQ254" s="46" t="s">
        <v>339</v>
      </c>
      <c r="AR254" s="46" t="s">
        <v>339</v>
      </c>
      <c r="AS254" s="46" t="s">
        <v>339</v>
      </c>
      <c r="AT254" s="46" t="s">
        <v>339</v>
      </c>
      <c r="AU254" s="46" t="s">
        <v>339</v>
      </c>
      <c r="AV254" s="46" t="s">
        <v>339</v>
      </c>
      <c r="AW254" s="46" t="s">
        <v>339</v>
      </c>
      <c r="AX254" s="46" t="s">
        <v>338</v>
      </c>
      <c r="AY254" s="46" t="s">
        <v>339</v>
      </c>
      <c r="AZ254" s="46" t="s">
        <v>339</v>
      </c>
      <c r="BA254" s="47"/>
      <c r="BB254" s="135" t="str">
        <f t="shared" si="26"/>
        <v>Grassland converted to other land||1000 hectares</v>
      </c>
      <c r="BC254" s="137"/>
      <c r="BD254" s="62"/>
      <c r="BE254" s="62"/>
      <c r="BF254" s="17"/>
      <c r="BG254" s="62"/>
      <c r="BH254" s="62"/>
      <c r="BI254" s="62"/>
      <c r="BJ254" s="17"/>
      <c r="BK254" s="17"/>
    </row>
    <row r="255" spans="1:63" ht="14.5" customHeight="1" outlineLevel="1" x14ac:dyDescent="0.35">
      <c r="A255" s="17"/>
      <c r="B255" s="140" t="s">
        <v>710</v>
      </c>
      <c r="C255" s="139"/>
      <c r="D255" s="147" t="s">
        <v>711</v>
      </c>
      <c r="E255" s="123" t="s">
        <v>338</v>
      </c>
      <c r="F255" s="52"/>
      <c r="G255" s="52">
        <v>2020</v>
      </c>
      <c r="H255" s="154">
        <v>75.634528313033996</v>
      </c>
      <c r="I255" s="154">
        <v>75.634528313033996</v>
      </c>
      <c r="J255" s="154">
        <v>75.686915673531828</v>
      </c>
      <c r="K255" s="154">
        <v>75.686915673531828</v>
      </c>
      <c r="L255" s="154">
        <v>75.686915673531828</v>
      </c>
      <c r="M255" s="154">
        <v>75.686915673531828</v>
      </c>
      <c r="N255" s="154">
        <v>75.686915673531828</v>
      </c>
      <c r="O255" s="154">
        <v>75.686915673531828</v>
      </c>
      <c r="P255" s="154">
        <v>75.686915673531828</v>
      </c>
      <c r="Q255" s="154">
        <v>75.686915673531828</v>
      </c>
      <c r="R255" s="154">
        <v>75.686915673531828</v>
      </c>
      <c r="S255" s="154">
        <v>75.686915673531828</v>
      </c>
      <c r="T255" s="154">
        <v>75.686915673531828</v>
      </c>
      <c r="U255" s="154">
        <v>75.686915673531828</v>
      </c>
      <c r="V255" s="154">
        <v>75.686915673531828</v>
      </c>
      <c r="W255" s="154">
        <v>75.686915673531828</v>
      </c>
      <c r="X255" s="154">
        <v>75.686915673531828</v>
      </c>
      <c r="Y255" s="154">
        <v>75.686915673531828</v>
      </c>
      <c r="Z255" s="154">
        <v>75.686915673531828</v>
      </c>
      <c r="AA255" s="154">
        <v>75.686915673531828</v>
      </c>
      <c r="AB255" s="154">
        <v>75.686915673531828</v>
      </c>
      <c r="AC255" s="154">
        <v>75.686915673531828</v>
      </c>
      <c r="AD255" s="154">
        <v>75.686915673531828</v>
      </c>
      <c r="AE255" s="154">
        <v>75.686915673531828</v>
      </c>
      <c r="AF255" s="154">
        <v>75.686915673531828</v>
      </c>
      <c r="AG255" s="154">
        <v>75.686915673531828</v>
      </c>
      <c r="AH255" s="154">
        <v>75.686915673531828</v>
      </c>
      <c r="AI255" s="154">
        <v>75.686915673531828</v>
      </c>
      <c r="AJ255" s="154">
        <v>75.686915673531828</v>
      </c>
      <c r="AK255" s="154">
        <v>75.686915673531828</v>
      </c>
      <c r="AL255" s="154">
        <v>75.686915673531828</v>
      </c>
      <c r="AM255" s="154">
        <v>75.686915673531828</v>
      </c>
      <c r="AN255" s="52" t="s">
        <v>677</v>
      </c>
      <c r="AO255" s="52">
        <v>2022</v>
      </c>
      <c r="AP255" s="46" t="s">
        <v>339</v>
      </c>
      <c r="AQ255" s="46" t="s">
        <v>339</v>
      </c>
      <c r="AR255" s="46" t="s">
        <v>339</v>
      </c>
      <c r="AS255" s="46" t="s">
        <v>339</v>
      </c>
      <c r="AT255" s="46" t="s">
        <v>339</v>
      </c>
      <c r="AU255" s="46" t="s">
        <v>339</v>
      </c>
      <c r="AV255" s="46" t="s">
        <v>339</v>
      </c>
      <c r="AW255" s="46" t="s">
        <v>339</v>
      </c>
      <c r="AX255" s="46" t="s">
        <v>338</v>
      </c>
      <c r="AY255" s="46" t="s">
        <v>339</v>
      </c>
      <c r="AZ255" s="46" t="s">
        <v>339</v>
      </c>
      <c r="BA255" s="47"/>
      <c r="BB255" s="135" t="str">
        <f t="shared" si="26"/>
        <v>Cropland remaining cropland, average SOC stock||t C/ha</v>
      </c>
      <c r="BC255" s="137"/>
      <c r="BD255" s="57"/>
      <c r="BE255" s="57"/>
      <c r="BF255" s="17"/>
      <c r="BG255" s="57"/>
      <c r="BH255" s="57"/>
      <c r="BI255" s="57"/>
      <c r="BJ255" s="57"/>
      <c r="BK255" s="57"/>
    </row>
    <row r="256" spans="1:63" ht="14.5" customHeight="1" outlineLevel="1" x14ac:dyDescent="0.35">
      <c r="A256" s="17"/>
      <c r="B256" s="167" t="s">
        <v>712</v>
      </c>
      <c r="C256" s="139"/>
      <c r="D256" s="51" t="s">
        <v>211</v>
      </c>
      <c r="E256" s="123" t="s">
        <v>338</v>
      </c>
      <c r="F256" s="52"/>
      <c r="G256" s="52">
        <v>2020</v>
      </c>
      <c r="H256" s="154">
        <v>25.55</v>
      </c>
      <c r="I256" s="154">
        <v>25.55</v>
      </c>
      <c r="J256" s="154">
        <v>24.484166666666667</v>
      </c>
      <c r="K256" s="154">
        <v>23.418333333333333</v>
      </c>
      <c r="L256" s="154">
        <v>22.352499999999999</v>
      </c>
      <c r="M256" s="154">
        <v>21.286666666666665</v>
      </c>
      <c r="N256" s="154">
        <v>20.220833333333331</v>
      </c>
      <c r="O256" s="154">
        <v>19</v>
      </c>
      <c r="P256" s="154">
        <v>19</v>
      </c>
      <c r="Q256" s="154">
        <v>19</v>
      </c>
      <c r="R256" s="154">
        <v>19</v>
      </c>
      <c r="S256" s="154">
        <v>19</v>
      </c>
      <c r="T256" s="154">
        <v>19</v>
      </c>
      <c r="U256" s="154">
        <v>19</v>
      </c>
      <c r="V256" s="154">
        <v>19</v>
      </c>
      <c r="W256" s="154">
        <v>19</v>
      </c>
      <c r="X256" s="154">
        <v>19</v>
      </c>
      <c r="Y256" s="154">
        <v>19</v>
      </c>
      <c r="Z256" s="154">
        <v>19</v>
      </c>
      <c r="AA256" s="154">
        <v>19</v>
      </c>
      <c r="AB256" s="154">
        <v>19</v>
      </c>
      <c r="AC256" s="154">
        <v>19</v>
      </c>
      <c r="AD256" s="154">
        <v>19</v>
      </c>
      <c r="AE256" s="154">
        <v>19</v>
      </c>
      <c r="AF256" s="154">
        <v>19</v>
      </c>
      <c r="AG256" s="154">
        <v>19</v>
      </c>
      <c r="AH256" s="154">
        <v>19</v>
      </c>
      <c r="AI256" s="154">
        <v>19</v>
      </c>
      <c r="AJ256" s="154">
        <v>19</v>
      </c>
      <c r="AK256" s="154">
        <v>19</v>
      </c>
      <c r="AL256" s="154">
        <v>19</v>
      </c>
      <c r="AM256" s="154">
        <v>19</v>
      </c>
      <c r="AN256" s="52" t="s">
        <v>713</v>
      </c>
      <c r="AO256" s="171"/>
      <c r="AP256" s="46" t="s">
        <v>339</v>
      </c>
      <c r="AQ256" s="46" t="s">
        <v>339</v>
      </c>
      <c r="AR256" s="46" t="s">
        <v>339</v>
      </c>
      <c r="AS256" s="46" t="s">
        <v>339</v>
      </c>
      <c r="AT256" s="46" t="s">
        <v>339</v>
      </c>
      <c r="AU256" s="46" t="s">
        <v>339</v>
      </c>
      <c r="AV256" s="46" t="s">
        <v>339</v>
      </c>
      <c r="AW256" s="46" t="s">
        <v>339</v>
      </c>
      <c r="AX256" s="46" t="s">
        <v>338</v>
      </c>
      <c r="AY256" s="46" t="s">
        <v>339</v>
      </c>
      <c r="AZ256" s="46" t="s">
        <v>339</v>
      </c>
      <c r="BA256" s="47"/>
      <c r="BB256" s="135" t="str">
        <f t="shared" si="26"/>
        <v>Area of active peat extraction sites||1000 hectares</v>
      </c>
      <c r="BC256" s="137"/>
      <c r="BD256" s="62"/>
      <c r="BE256" s="62"/>
      <c r="BF256" s="17"/>
      <c r="BG256" s="62"/>
      <c r="BH256" s="62"/>
      <c r="BI256" s="62"/>
      <c r="BJ256" s="17"/>
      <c r="BK256" s="17"/>
    </row>
    <row r="257" spans="1:63" ht="15.65" customHeight="1" outlineLevel="1" x14ac:dyDescent="0.35">
      <c r="A257" s="17"/>
      <c r="B257" s="168" t="s">
        <v>714</v>
      </c>
      <c r="C257" s="139"/>
      <c r="D257" s="51" t="s">
        <v>211</v>
      </c>
      <c r="E257" s="123" t="s">
        <v>338</v>
      </c>
      <c r="F257" s="52"/>
      <c r="G257" s="52">
        <v>2020</v>
      </c>
      <c r="H257" s="154" t="s">
        <v>313</v>
      </c>
      <c r="I257" s="154" t="s">
        <v>313</v>
      </c>
      <c r="J257" s="154">
        <v>1.1272333333333329</v>
      </c>
      <c r="K257" s="154">
        <v>2.2544666666666657</v>
      </c>
      <c r="L257" s="154">
        <v>3.3816999999999986</v>
      </c>
      <c r="M257" s="154">
        <v>4.5089333333333315</v>
      </c>
      <c r="N257" s="154">
        <v>5.6361666666666643</v>
      </c>
      <c r="O257" s="154">
        <v>6.9183999999999948</v>
      </c>
      <c r="P257" s="154">
        <v>6.9797999999999938</v>
      </c>
      <c r="Q257" s="154">
        <v>7.0411999999999928</v>
      </c>
      <c r="R257" s="154">
        <v>7.1025999999999918</v>
      </c>
      <c r="S257" s="154">
        <v>7.1639999999999908</v>
      </c>
      <c r="T257" s="154">
        <v>7.2253999999999898</v>
      </c>
      <c r="U257" s="154">
        <v>7.2867999999999888</v>
      </c>
      <c r="V257" s="154">
        <v>7.3481999999999879</v>
      </c>
      <c r="W257" s="154">
        <v>7.4095999999999869</v>
      </c>
      <c r="X257" s="154">
        <v>7.4709999999999859</v>
      </c>
      <c r="Y257" s="154">
        <v>7.5323999999999849</v>
      </c>
      <c r="Z257" s="154">
        <v>7.5937999999999839</v>
      </c>
      <c r="AA257" s="154">
        <v>7.6551999999999829</v>
      </c>
      <c r="AB257" s="154">
        <v>7.7165999999999819</v>
      </c>
      <c r="AC257" s="154">
        <v>7.7779999999999809</v>
      </c>
      <c r="AD257" s="154">
        <v>7.8393999999999799</v>
      </c>
      <c r="AE257" s="154">
        <v>7.900799999999979</v>
      </c>
      <c r="AF257" s="154">
        <v>7.962199999999978</v>
      </c>
      <c r="AG257" s="154">
        <v>8.023599999999977</v>
      </c>
      <c r="AH257" s="154">
        <v>8.084999999999976</v>
      </c>
      <c r="AI257" s="154">
        <v>8.146399999999975</v>
      </c>
      <c r="AJ257" s="154">
        <v>8.207799999999974</v>
      </c>
      <c r="AK257" s="154">
        <v>8.269199999999973</v>
      </c>
      <c r="AL257" s="154">
        <v>8.330599999999972</v>
      </c>
      <c r="AM257" s="154">
        <v>8.391999999999971</v>
      </c>
      <c r="AN257" s="52" t="s">
        <v>715</v>
      </c>
      <c r="AO257" s="171"/>
      <c r="AP257" s="46" t="s">
        <v>339</v>
      </c>
      <c r="AQ257" s="46" t="s">
        <v>339</v>
      </c>
      <c r="AR257" s="46" t="s">
        <v>339</v>
      </c>
      <c r="AS257" s="46" t="s">
        <v>339</v>
      </c>
      <c r="AT257" s="46" t="s">
        <v>339</v>
      </c>
      <c r="AU257" s="46" t="s">
        <v>339</v>
      </c>
      <c r="AV257" s="46" t="s">
        <v>339</v>
      </c>
      <c r="AW257" s="46" t="s">
        <v>339</v>
      </c>
      <c r="AX257" s="46" t="s">
        <v>338</v>
      </c>
      <c r="AY257" s="46" t="s">
        <v>339</v>
      </c>
      <c r="AZ257" s="46" t="s">
        <v>339</v>
      </c>
      <c r="BA257" s="47"/>
      <c r="BB257" s="135" t="str">
        <f t="shared" si="26"/>
        <v>Area of rewetted peat extraction sites||1000 hectares</v>
      </c>
      <c r="BC257" s="137"/>
      <c r="BD257" s="57"/>
      <c r="BE257" s="57"/>
      <c r="BF257" s="17"/>
      <c r="BG257" s="57"/>
      <c r="BH257" s="57"/>
      <c r="BI257" s="57"/>
      <c r="BJ257" s="57"/>
      <c r="BK257" s="57"/>
    </row>
    <row r="258" spans="1:63" ht="15" customHeight="1" outlineLevel="1" x14ac:dyDescent="0.35">
      <c r="A258" s="17"/>
      <c r="B258" s="140" t="s">
        <v>716</v>
      </c>
      <c r="C258" s="139"/>
      <c r="D258" s="147" t="s">
        <v>717</v>
      </c>
      <c r="E258" s="123" t="s">
        <v>338</v>
      </c>
      <c r="F258" s="52"/>
      <c r="G258" s="52">
        <v>2020</v>
      </c>
      <c r="H258" s="154">
        <v>644.1</v>
      </c>
      <c r="I258" s="154">
        <v>644.1</v>
      </c>
      <c r="J258" s="154">
        <v>861.19217148808366</v>
      </c>
      <c r="K258" s="154">
        <v>771.658263397577</v>
      </c>
      <c r="L258" s="154">
        <v>776.07394940433483</v>
      </c>
      <c r="M258" s="154">
        <v>780.02391513634677</v>
      </c>
      <c r="N258" s="154">
        <v>783.59709377721094</v>
      </c>
      <c r="O258" s="154">
        <v>786.85915030055207</v>
      </c>
      <c r="P258" s="154">
        <v>789.85995141123306</v>
      </c>
      <c r="Q258" s="154">
        <v>792.63825928727601</v>
      </c>
      <c r="R258" s="154">
        <v>795.22480203932184</v>
      </c>
      <c r="S258" s="154">
        <v>797.64435119676943</v>
      </c>
      <c r="T258" s="154">
        <v>799.91716826866752</v>
      </c>
      <c r="U258" s="154">
        <v>802.06003720352714</v>
      </c>
      <c r="V258" s="154">
        <v>804.08701732894986</v>
      </c>
      <c r="W258" s="154">
        <v>806.01000293553909</v>
      </c>
      <c r="X258" s="154">
        <v>811.26</v>
      </c>
      <c r="Y258" s="154">
        <v>811.26</v>
      </c>
      <c r="Z258" s="154">
        <v>811.26</v>
      </c>
      <c r="AA258" s="154">
        <v>811.26</v>
      </c>
      <c r="AB258" s="154">
        <v>811.26</v>
      </c>
      <c r="AC258" s="154">
        <v>811.26</v>
      </c>
      <c r="AD258" s="154">
        <v>811.26</v>
      </c>
      <c r="AE258" s="154">
        <v>811.26</v>
      </c>
      <c r="AF258" s="154">
        <v>811.26</v>
      </c>
      <c r="AG258" s="154">
        <v>811.26</v>
      </c>
      <c r="AH258" s="154">
        <v>811.26</v>
      </c>
      <c r="AI258" s="154">
        <v>811.26</v>
      </c>
      <c r="AJ258" s="154">
        <v>811.26</v>
      </c>
      <c r="AK258" s="154">
        <v>811.26</v>
      </c>
      <c r="AL258" s="154">
        <v>811.26</v>
      </c>
      <c r="AM258" s="154">
        <v>811.26</v>
      </c>
      <c r="AN258" s="52" t="s">
        <v>713</v>
      </c>
      <c r="AO258" s="171"/>
      <c r="AP258" s="46" t="s">
        <v>339</v>
      </c>
      <c r="AQ258" s="46" t="s">
        <v>339</v>
      </c>
      <c r="AR258" s="46" t="s">
        <v>339</v>
      </c>
      <c r="AS258" s="46" t="s">
        <v>339</v>
      </c>
      <c r="AT258" s="46" t="s">
        <v>339</v>
      </c>
      <c r="AU258" s="46" t="s">
        <v>339</v>
      </c>
      <c r="AV258" s="46" t="s">
        <v>339</v>
      </c>
      <c r="AW258" s="46" t="s">
        <v>339</v>
      </c>
      <c r="AX258" s="46" t="s">
        <v>338</v>
      </c>
      <c r="AY258" s="46" t="s">
        <v>339</v>
      </c>
      <c r="AZ258" s="46" t="s">
        <v>339</v>
      </c>
      <c r="BA258" s="47"/>
      <c r="BB258" s="135" t="str">
        <f t="shared" si="26"/>
        <v>Production of horticultural peat||1000 tonnes</v>
      </c>
      <c r="BC258" s="137"/>
      <c r="BD258" s="62"/>
      <c r="BE258" s="62"/>
      <c r="BF258" s="17"/>
      <c r="BG258" s="62"/>
      <c r="BH258" s="62"/>
      <c r="BI258" s="62"/>
      <c r="BJ258" s="17"/>
      <c r="BK258" s="17"/>
    </row>
    <row r="259" spans="1:63" ht="14.5" customHeight="1" outlineLevel="1" x14ac:dyDescent="0.35">
      <c r="A259" s="17"/>
      <c r="B259" s="140" t="s">
        <v>718</v>
      </c>
      <c r="C259" s="139"/>
      <c r="D259" s="147" t="s">
        <v>719</v>
      </c>
      <c r="E259" s="123" t="s">
        <v>338</v>
      </c>
      <c r="F259" s="52"/>
      <c r="G259" s="52">
        <v>2020</v>
      </c>
      <c r="H259" s="52">
        <v>0.22520000000000001</v>
      </c>
      <c r="I259" s="52">
        <v>0.22520000000000001</v>
      </c>
      <c r="J259" s="52">
        <v>0.22520000000000001</v>
      </c>
      <c r="K259" s="52">
        <v>0.22520000000000001</v>
      </c>
      <c r="L259" s="52">
        <v>0.22520000000000001</v>
      </c>
      <c r="M259" s="52">
        <v>0.22520000000000001</v>
      </c>
      <c r="N259" s="52">
        <v>0.22520000000000001</v>
      </c>
      <c r="O259" s="52">
        <v>0.22520000000000001</v>
      </c>
      <c r="P259" s="52">
        <v>0.22520000000000001</v>
      </c>
      <c r="Q259" s="52">
        <v>0.22520000000000001</v>
      </c>
      <c r="R259" s="52">
        <v>0.22520000000000001</v>
      </c>
      <c r="S259" s="52">
        <v>0.22520000000000001</v>
      </c>
      <c r="T259" s="52">
        <v>0.22520000000000001</v>
      </c>
      <c r="U259" s="52">
        <v>0.22520000000000001</v>
      </c>
      <c r="V259" s="52">
        <v>0.22520000000000001</v>
      </c>
      <c r="W259" s="52">
        <v>0.22520000000000001</v>
      </c>
      <c r="X259" s="52">
        <v>0.22520000000000001</v>
      </c>
      <c r="Y259" s="52">
        <v>0.22520000000000001</v>
      </c>
      <c r="Z259" s="52">
        <v>0.22520000000000001</v>
      </c>
      <c r="AA259" s="52">
        <v>0.22520000000000001</v>
      </c>
      <c r="AB259" s="52">
        <v>0.22520000000000001</v>
      </c>
      <c r="AC259" s="52">
        <v>0.22520000000000001</v>
      </c>
      <c r="AD259" s="52">
        <v>0.22520000000000001</v>
      </c>
      <c r="AE259" s="52">
        <v>0.22520000000000001</v>
      </c>
      <c r="AF259" s="52">
        <v>0.22520000000000001</v>
      </c>
      <c r="AG259" s="52">
        <v>0.22520000000000001</v>
      </c>
      <c r="AH259" s="52">
        <v>0.22520000000000001</v>
      </c>
      <c r="AI259" s="52">
        <v>0.22520000000000001</v>
      </c>
      <c r="AJ259" s="52">
        <v>0.22520000000000001</v>
      </c>
      <c r="AK259" s="52">
        <v>0.22520000000000001</v>
      </c>
      <c r="AL259" s="52">
        <v>0.22520000000000001</v>
      </c>
      <c r="AM259" s="52">
        <v>0.22520000000000001</v>
      </c>
      <c r="AN259" s="52" t="s">
        <v>720</v>
      </c>
      <c r="AO259" s="171"/>
      <c r="AP259" s="46" t="s">
        <v>339</v>
      </c>
      <c r="AQ259" s="46" t="s">
        <v>339</v>
      </c>
      <c r="AR259" s="46" t="s">
        <v>339</v>
      </c>
      <c r="AS259" s="46" t="s">
        <v>339</v>
      </c>
      <c r="AT259" s="46" t="s">
        <v>339</v>
      </c>
      <c r="AU259" s="46" t="s">
        <v>339</v>
      </c>
      <c r="AV259" s="46" t="s">
        <v>339</v>
      </c>
      <c r="AW259" s="46" t="s">
        <v>339</v>
      </c>
      <c r="AX259" s="46" t="s">
        <v>338</v>
      </c>
      <c r="AY259" s="46" t="s">
        <v>339</v>
      </c>
      <c r="AZ259" s="46" t="s">
        <v>339</v>
      </c>
      <c r="BA259" s="47"/>
      <c r="BB259" s="135" t="str">
        <f t="shared" si="26"/>
        <v>Index of produced sawnwood volume to industrial roundwood production ||Index</v>
      </c>
      <c r="BC259" s="137"/>
      <c r="BD259" s="57"/>
      <c r="BE259" s="57"/>
      <c r="BF259" s="17"/>
      <c r="BG259" s="57"/>
      <c r="BH259" s="57"/>
      <c r="BI259" s="57"/>
      <c r="BJ259" s="57"/>
      <c r="BK259" s="57"/>
    </row>
    <row r="260" spans="1:63" ht="14.5" customHeight="1" outlineLevel="1" x14ac:dyDescent="0.35">
      <c r="A260" s="17"/>
      <c r="B260" s="140" t="s">
        <v>721</v>
      </c>
      <c r="C260" s="139"/>
      <c r="D260" s="147" t="s">
        <v>719</v>
      </c>
      <c r="E260" s="123" t="s">
        <v>338</v>
      </c>
      <c r="F260" s="52"/>
      <c r="G260" s="52">
        <v>2020</v>
      </c>
      <c r="H260" s="52">
        <v>6.3500000000000001E-2</v>
      </c>
      <c r="I260" s="52">
        <v>6.3500000000000001E-2</v>
      </c>
      <c r="J260" s="52">
        <v>6.3500000000000001E-2</v>
      </c>
      <c r="K260" s="52">
        <v>6.3500000000000001E-2</v>
      </c>
      <c r="L260" s="52">
        <v>6.3500000000000001E-2</v>
      </c>
      <c r="M260" s="52">
        <v>6.3500000000000001E-2</v>
      </c>
      <c r="N260" s="52">
        <v>6.3500000000000001E-2</v>
      </c>
      <c r="O260" s="52">
        <v>6.3500000000000001E-2</v>
      </c>
      <c r="P260" s="52">
        <v>6.3500000000000001E-2</v>
      </c>
      <c r="Q260" s="52">
        <v>6.3500000000000001E-2</v>
      </c>
      <c r="R260" s="52">
        <v>6.3500000000000001E-2</v>
      </c>
      <c r="S260" s="52">
        <v>6.3500000000000001E-2</v>
      </c>
      <c r="T260" s="52">
        <v>6.3500000000000001E-2</v>
      </c>
      <c r="U260" s="52">
        <v>6.3500000000000001E-2</v>
      </c>
      <c r="V260" s="52">
        <v>6.3500000000000001E-2</v>
      </c>
      <c r="W260" s="52">
        <v>6.3500000000000001E-2</v>
      </c>
      <c r="X260" s="52">
        <v>6.3500000000000001E-2</v>
      </c>
      <c r="Y260" s="52">
        <v>6.3500000000000001E-2</v>
      </c>
      <c r="Z260" s="52">
        <v>6.3500000000000001E-2</v>
      </c>
      <c r="AA260" s="52">
        <v>6.3500000000000001E-2</v>
      </c>
      <c r="AB260" s="52">
        <v>6.3500000000000001E-2</v>
      </c>
      <c r="AC260" s="52">
        <v>6.3500000000000001E-2</v>
      </c>
      <c r="AD260" s="52">
        <v>6.3500000000000001E-2</v>
      </c>
      <c r="AE260" s="52">
        <v>6.3500000000000001E-2</v>
      </c>
      <c r="AF260" s="52">
        <v>6.3500000000000001E-2</v>
      </c>
      <c r="AG260" s="52">
        <v>6.3500000000000001E-2</v>
      </c>
      <c r="AH260" s="52">
        <v>6.3500000000000001E-2</v>
      </c>
      <c r="AI260" s="52">
        <v>6.3500000000000001E-2</v>
      </c>
      <c r="AJ260" s="52">
        <v>6.3500000000000001E-2</v>
      </c>
      <c r="AK260" s="52">
        <v>6.3500000000000001E-2</v>
      </c>
      <c r="AL260" s="52">
        <v>6.3500000000000001E-2</v>
      </c>
      <c r="AM260" s="52">
        <v>6.3500000000000001E-2</v>
      </c>
      <c r="AN260" s="52" t="s">
        <v>720</v>
      </c>
      <c r="AO260" s="171"/>
      <c r="AP260" s="46" t="s">
        <v>339</v>
      </c>
      <c r="AQ260" s="46" t="s">
        <v>339</v>
      </c>
      <c r="AR260" s="46" t="s">
        <v>339</v>
      </c>
      <c r="AS260" s="46" t="s">
        <v>339</v>
      </c>
      <c r="AT260" s="46" t="s">
        <v>339</v>
      </c>
      <c r="AU260" s="46" t="s">
        <v>339</v>
      </c>
      <c r="AV260" s="46" t="s">
        <v>339</v>
      </c>
      <c r="AW260" s="46" t="s">
        <v>339</v>
      </c>
      <c r="AX260" s="46" t="s">
        <v>338</v>
      </c>
      <c r="AY260" s="46" t="s">
        <v>339</v>
      </c>
      <c r="AZ260" s="46" t="s">
        <v>339</v>
      </c>
      <c r="BA260" s="47"/>
      <c r="BB260" s="135" t="str">
        <f t="shared" si="26"/>
        <v>Index of produced wood–based panels volume to industrial roundwood production ||Index</v>
      </c>
      <c r="BC260" s="137"/>
      <c r="BD260" s="62"/>
      <c r="BE260" s="62"/>
      <c r="BF260" s="17"/>
      <c r="BG260" s="62"/>
      <c r="BH260" s="62"/>
      <c r="BI260" s="62"/>
      <c r="BJ260" s="17"/>
      <c r="BK260" s="17"/>
    </row>
    <row r="261" spans="1:63" ht="14.5" customHeight="1" outlineLevel="1" x14ac:dyDescent="0.35">
      <c r="A261" s="17"/>
      <c r="B261" s="140" t="s">
        <v>722</v>
      </c>
      <c r="C261" s="139"/>
      <c r="D261" s="147" t="s">
        <v>719</v>
      </c>
      <c r="E261" s="123" t="s">
        <v>338</v>
      </c>
      <c r="F261" s="52"/>
      <c r="G261" s="52">
        <v>2020</v>
      </c>
      <c r="H261" s="52">
        <v>9.7000000000000003E-3</v>
      </c>
      <c r="I261" s="52">
        <v>9.7000000000000003E-3</v>
      </c>
      <c r="J261" s="52">
        <v>9.7000000000000003E-3</v>
      </c>
      <c r="K261" s="52">
        <v>9.7000000000000003E-3</v>
      </c>
      <c r="L261" s="52">
        <v>9.7000000000000003E-3</v>
      </c>
      <c r="M261" s="52">
        <v>9.7000000000000003E-3</v>
      </c>
      <c r="N261" s="52">
        <v>9.7000000000000003E-3</v>
      </c>
      <c r="O261" s="52">
        <v>9.7000000000000003E-3</v>
      </c>
      <c r="P261" s="52">
        <v>9.7000000000000003E-3</v>
      </c>
      <c r="Q261" s="52">
        <v>9.7000000000000003E-3</v>
      </c>
      <c r="R261" s="52">
        <v>9.7000000000000003E-3</v>
      </c>
      <c r="S261" s="52">
        <v>9.7000000000000003E-3</v>
      </c>
      <c r="T261" s="52">
        <v>9.7000000000000003E-3</v>
      </c>
      <c r="U261" s="52">
        <v>9.7000000000000003E-3</v>
      </c>
      <c r="V261" s="52">
        <v>9.7000000000000003E-3</v>
      </c>
      <c r="W261" s="52">
        <v>9.7000000000000003E-3</v>
      </c>
      <c r="X261" s="52">
        <v>9.7000000000000003E-3</v>
      </c>
      <c r="Y261" s="52">
        <v>9.7000000000000003E-3</v>
      </c>
      <c r="Z261" s="52">
        <v>9.7000000000000003E-3</v>
      </c>
      <c r="AA261" s="52">
        <v>9.7000000000000003E-3</v>
      </c>
      <c r="AB261" s="52">
        <v>9.7000000000000003E-3</v>
      </c>
      <c r="AC261" s="52">
        <v>9.7000000000000003E-3</v>
      </c>
      <c r="AD261" s="52">
        <v>9.7000000000000003E-3</v>
      </c>
      <c r="AE261" s="52">
        <v>9.7000000000000003E-3</v>
      </c>
      <c r="AF261" s="52">
        <v>9.7000000000000003E-3</v>
      </c>
      <c r="AG261" s="52">
        <v>9.7000000000000003E-3</v>
      </c>
      <c r="AH261" s="52">
        <v>9.7000000000000003E-3</v>
      </c>
      <c r="AI261" s="52">
        <v>9.7000000000000003E-3</v>
      </c>
      <c r="AJ261" s="52">
        <v>9.7000000000000003E-3</v>
      </c>
      <c r="AK261" s="52">
        <v>9.7000000000000003E-3</v>
      </c>
      <c r="AL261" s="52">
        <v>9.7000000000000003E-3</v>
      </c>
      <c r="AM261" s="52">
        <v>9.7000000000000003E-3</v>
      </c>
      <c r="AN261" s="52" t="s">
        <v>720</v>
      </c>
      <c r="AO261" s="171"/>
      <c r="AP261" s="46" t="s">
        <v>339</v>
      </c>
      <c r="AQ261" s="46" t="s">
        <v>339</v>
      </c>
      <c r="AR261" s="46" t="s">
        <v>339</v>
      </c>
      <c r="AS261" s="46" t="s">
        <v>339</v>
      </c>
      <c r="AT261" s="46" t="s">
        <v>339</v>
      </c>
      <c r="AU261" s="46" t="s">
        <v>339</v>
      </c>
      <c r="AV261" s="46" t="s">
        <v>339</v>
      </c>
      <c r="AW261" s="46" t="s">
        <v>339</v>
      </c>
      <c r="AX261" s="46" t="s">
        <v>338</v>
      </c>
      <c r="AY261" s="46" t="s">
        <v>339</v>
      </c>
      <c r="AZ261" s="46" t="s">
        <v>339</v>
      </c>
      <c r="BA261" s="47"/>
      <c r="BB261" s="135" t="str">
        <f t="shared" si="26"/>
        <v>Index of produced paper and paperboard volume to industrial roundwood production ||Index</v>
      </c>
      <c r="BC261" s="137"/>
      <c r="BD261" s="57"/>
      <c r="BE261" s="57"/>
      <c r="BF261" s="17"/>
      <c r="BG261" s="57"/>
      <c r="BH261" s="57"/>
      <c r="BI261" s="57"/>
      <c r="BJ261" s="57"/>
      <c r="BK261" s="57"/>
    </row>
    <row r="262" spans="1:63" ht="14.5" customHeight="1" outlineLevel="1" x14ac:dyDescent="0.35">
      <c r="A262" s="17"/>
      <c r="B262" s="140" t="s">
        <v>723</v>
      </c>
      <c r="C262" s="139"/>
      <c r="D262" s="147" t="s">
        <v>719</v>
      </c>
      <c r="E262" s="123" t="s">
        <v>338</v>
      </c>
      <c r="F262" s="52"/>
      <c r="G262" s="52">
        <v>2020</v>
      </c>
      <c r="H262" s="52">
        <v>2.1600000000000001E-2</v>
      </c>
      <c r="I262" s="52">
        <v>2.1600000000000001E-2</v>
      </c>
      <c r="J262" s="52">
        <v>2.1600000000000001E-2</v>
      </c>
      <c r="K262" s="52">
        <v>2.1600000000000001E-2</v>
      </c>
      <c r="L262" s="52">
        <v>2.1600000000000001E-2</v>
      </c>
      <c r="M262" s="52">
        <v>2.1600000000000001E-2</v>
      </c>
      <c r="N262" s="52">
        <v>2.1600000000000001E-2</v>
      </c>
      <c r="O262" s="52">
        <v>2.1600000000000001E-2</v>
      </c>
      <c r="P262" s="52">
        <v>2.1600000000000001E-2</v>
      </c>
      <c r="Q262" s="52">
        <v>2.1600000000000001E-2</v>
      </c>
      <c r="R262" s="52">
        <v>2.1600000000000001E-2</v>
      </c>
      <c r="S262" s="52">
        <v>2.1600000000000001E-2</v>
      </c>
      <c r="T262" s="52">
        <v>2.1600000000000001E-2</v>
      </c>
      <c r="U262" s="52">
        <v>2.1600000000000001E-2</v>
      </c>
      <c r="V262" s="52">
        <v>2.1600000000000001E-2</v>
      </c>
      <c r="W262" s="52">
        <v>2.1600000000000001E-2</v>
      </c>
      <c r="X262" s="52">
        <v>2.1600000000000001E-2</v>
      </c>
      <c r="Y262" s="52">
        <v>2.1600000000000001E-2</v>
      </c>
      <c r="Z262" s="52">
        <v>2.1600000000000001E-2</v>
      </c>
      <c r="AA262" s="52">
        <v>2.1600000000000001E-2</v>
      </c>
      <c r="AB262" s="52">
        <v>2.1600000000000001E-2</v>
      </c>
      <c r="AC262" s="52">
        <v>2.1600000000000001E-2</v>
      </c>
      <c r="AD262" s="52">
        <v>2.1600000000000001E-2</v>
      </c>
      <c r="AE262" s="52">
        <v>2.1600000000000001E-2</v>
      </c>
      <c r="AF262" s="52">
        <v>2.1600000000000001E-2</v>
      </c>
      <c r="AG262" s="52">
        <v>2.1600000000000001E-2</v>
      </c>
      <c r="AH262" s="52">
        <v>2.1600000000000001E-2</v>
      </c>
      <c r="AI262" s="52">
        <v>2.1600000000000001E-2</v>
      </c>
      <c r="AJ262" s="52">
        <v>2.1600000000000001E-2</v>
      </c>
      <c r="AK262" s="52">
        <v>2.1600000000000001E-2</v>
      </c>
      <c r="AL262" s="52">
        <v>2.1600000000000001E-2</v>
      </c>
      <c r="AM262" s="52">
        <v>2.1600000000000001E-2</v>
      </c>
      <c r="AN262" s="52" t="s">
        <v>720</v>
      </c>
      <c r="AO262" s="171"/>
      <c r="AP262" s="46" t="s">
        <v>339</v>
      </c>
      <c r="AQ262" s="46" t="s">
        <v>339</v>
      </c>
      <c r="AR262" s="46" t="s">
        <v>339</v>
      </c>
      <c r="AS262" s="46" t="s">
        <v>339</v>
      </c>
      <c r="AT262" s="46" t="s">
        <v>339</v>
      </c>
      <c r="AU262" s="46" t="s">
        <v>339</v>
      </c>
      <c r="AV262" s="46" t="s">
        <v>339</v>
      </c>
      <c r="AW262" s="46" t="s">
        <v>339</v>
      </c>
      <c r="AX262" s="46" t="s">
        <v>338</v>
      </c>
      <c r="AY262" s="46" t="s">
        <v>339</v>
      </c>
      <c r="AZ262" s="46" t="s">
        <v>339</v>
      </c>
      <c r="BA262" s="47"/>
      <c r="BB262" s="135" t="str">
        <f t="shared" si="26"/>
        <v>Index of produced semi-chemical wood pulp volume to industrial roundwood production ||Index</v>
      </c>
      <c r="BC262" s="137"/>
      <c r="BD262" s="62"/>
      <c r="BE262" s="62"/>
      <c r="BF262" s="17"/>
      <c r="BG262" s="62"/>
      <c r="BH262" s="62"/>
      <c r="BI262" s="62"/>
      <c r="BJ262" s="17"/>
      <c r="BK262" s="17"/>
    </row>
    <row r="263" spans="1:63" ht="24" outlineLevel="1" x14ac:dyDescent="0.35">
      <c r="A263" s="17"/>
      <c r="B263" s="178" t="s">
        <v>725</v>
      </c>
      <c r="C263" s="179"/>
      <c r="D263" s="147" t="s">
        <v>728</v>
      </c>
      <c r="E263" s="123" t="s">
        <v>338</v>
      </c>
      <c r="F263" s="52"/>
      <c r="G263" s="52">
        <v>2020</v>
      </c>
      <c r="H263" s="52">
        <v>292784.64000000001</v>
      </c>
      <c r="I263" s="52">
        <v>292784.64000000001</v>
      </c>
      <c r="J263" s="52">
        <v>293019.26946896635</v>
      </c>
      <c r="K263" s="52">
        <v>293048.75002516765</v>
      </c>
      <c r="L263" s="52">
        <v>293064.58398653794</v>
      </c>
      <c r="M263" s="52">
        <v>293152.65203953121</v>
      </c>
      <c r="N263" s="52">
        <v>293226.72872941772</v>
      </c>
      <c r="O263" s="52">
        <v>293286.36226196104</v>
      </c>
      <c r="P263" s="52">
        <v>293341.47909010912</v>
      </c>
      <c r="Q263" s="52">
        <v>293391.63523871143</v>
      </c>
      <c r="R263" s="52">
        <v>293440.67533316603</v>
      </c>
      <c r="S263" s="52">
        <v>293488.79756745644</v>
      </c>
      <c r="T263" s="52">
        <v>293537.63259740215</v>
      </c>
      <c r="U263" s="52">
        <v>293586.41712033283</v>
      </c>
      <c r="V263" s="52">
        <v>293635.17276004585</v>
      </c>
      <c r="W263" s="52">
        <v>293682.48988728365</v>
      </c>
      <c r="X263" s="52">
        <v>293725.80414659635</v>
      </c>
      <c r="Y263" s="52">
        <v>293766.91833496606</v>
      </c>
      <c r="Z263" s="52">
        <v>293808.2473546337</v>
      </c>
      <c r="AA263" s="52">
        <v>293850.56616098515</v>
      </c>
      <c r="AB263" s="52">
        <v>293891.99478910048</v>
      </c>
      <c r="AC263" s="52">
        <v>293933.42472233123</v>
      </c>
      <c r="AD263" s="52">
        <v>293976.06477447448</v>
      </c>
      <c r="AE263" s="52">
        <v>294018.33395986637</v>
      </c>
      <c r="AF263" s="52">
        <v>294059.97728077875</v>
      </c>
      <c r="AG263" s="52">
        <v>294099.40162196476</v>
      </c>
      <c r="AH263" s="52">
        <v>294139.71941573342</v>
      </c>
      <c r="AI263" s="52">
        <v>294179.19600119517</v>
      </c>
      <c r="AJ263" s="52">
        <v>294218.25273407821</v>
      </c>
      <c r="AK263" s="52">
        <v>294256.61691383447</v>
      </c>
      <c r="AL263" s="52">
        <v>294294.20368345024</v>
      </c>
      <c r="AM263" s="52">
        <v>294331.2993949221</v>
      </c>
      <c r="AN263" s="52" t="s">
        <v>724</v>
      </c>
      <c r="AO263" s="52">
        <v>2022</v>
      </c>
      <c r="AP263" s="46" t="s">
        <v>339</v>
      </c>
      <c r="AQ263" s="46" t="s">
        <v>339</v>
      </c>
      <c r="AR263" s="46" t="s">
        <v>339</v>
      </c>
      <c r="AS263" s="46" t="s">
        <v>339</v>
      </c>
      <c r="AT263" s="46" t="s">
        <v>339</v>
      </c>
      <c r="AU263" s="46" t="s">
        <v>339</v>
      </c>
      <c r="AV263" s="46" t="s">
        <v>339</v>
      </c>
      <c r="AW263" s="46" t="s">
        <v>339</v>
      </c>
      <c r="AX263" s="46" t="s">
        <v>339</v>
      </c>
      <c r="AY263" s="46" t="s">
        <v>656</v>
      </c>
      <c r="AZ263" s="46" t="s">
        <v>339</v>
      </c>
      <c r="BA263" s="47"/>
      <c r="BB263" s="135" t="str">
        <f t="shared" si="25"/>
        <v>Industrial waste generation, biodegradable origin||tonnes</v>
      </c>
      <c r="BC263" s="137"/>
      <c r="BD263" s="57"/>
      <c r="BE263" s="57"/>
      <c r="BF263" s="17"/>
      <c r="BG263" s="57"/>
      <c r="BH263" s="57"/>
      <c r="BI263" s="57"/>
      <c r="BJ263" s="57"/>
      <c r="BK263" s="57"/>
    </row>
    <row r="264" spans="1:63" ht="24" outlineLevel="1" x14ac:dyDescent="0.35">
      <c r="A264" s="17"/>
      <c r="B264" s="178" t="s">
        <v>727</v>
      </c>
      <c r="C264" s="179"/>
      <c r="D264" s="147" t="s">
        <v>728</v>
      </c>
      <c r="E264" s="123" t="s">
        <v>338</v>
      </c>
      <c r="F264" s="52"/>
      <c r="G264" s="52">
        <v>2020</v>
      </c>
      <c r="H264" s="52">
        <v>9.0618730000000003</v>
      </c>
      <c r="I264" s="52">
        <v>9.0618730000000003</v>
      </c>
      <c r="J264" s="52">
        <v>8.2672428881754154</v>
      </c>
      <c r="K264" s="52">
        <v>8.1838270516378486</v>
      </c>
      <c r="L264" s="52">
        <v>8.0660183000134431</v>
      </c>
      <c r="M264" s="52">
        <v>8.1354335791006509</v>
      </c>
      <c r="N264" s="52">
        <v>8.1743304650130391</v>
      </c>
      <c r="O264" s="52">
        <v>8.3372825520627654</v>
      </c>
      <c r="P264" s="52">
        <v>8.4909241910342956</v>
      </c>
      <c r="Q264" s="52">
        <v>8.6333383498899376</v>
      </c>
      <c r="R264" s="52">
        <v>8.7749401998956209</v>
      </c>
      <c r="S264" s="52">
        <v>8.9161907056544241</v>
      </c>
      <c r="T264" s="52">
        <v>9.061860273253556</v>
      </c>
      <c r="U264" s="52">
        <v>9.2097759315336738</v>
      </c>
      <c r="V264" s="52">
        <v>9.3600358735008289</v>
      </c>
      <c r="W264" s="52">
        <v>9.5082595798523979</v>
      </c>
      <c r="X264" s="52">
        <v>9.6461083065193289</v>
      </c>
      <c r="Y264" s="52">
        <v>9.7788654901297534</v>
      </c>
      <c r="Z264" s="52">
        <v>9.9141653975463697</v>
      </c>
      <c r="AA264" s="52">
        <v>10.054634906340569</v>
      </c>
      <c r="AB264" s="52">
        <v>10.19411024219346</v>
      </c>
      <c r="AC264" s="52">
        <v>10.335536492873903</v>
      </c>
      <c r="AD264" s="52">
        <v>10.483124748058092</v>
      </c>
      <c r="AE264" s="52">
        <v>10.631530206084639</v>
      </c>
      <c r="AF264" s="52">
        <v>10.779819201388172</v>
      </c>
      <c r="AG264" s="52">
        <v>10.922174778317272</v>
      </c>
      <c r="AH264" s="52">
        <v>11.069688505941588</v>
      </c>
      <c r="AI264" s="52">
        <v>11.21608443038923</v>
      </c>
      <c r="AJ264" s="52">
        <v>11.362847554187303</v>
      </c>
      <c r="AK264" s="52">
        <v>11.508902837870314</v>
      </c>
      <c r="AL264" s="52">
        <v>11.653845439281721</v>
      </c>
      <c r="AM264" s="52">
        <v>11.798703143661609</v>
      </c>
      <c r="AN264" s="52" t="s">
        <v>724</v>
      </c>
      <c r="AO264" s="52">
        <v>2022</v>
      </c>
      <c r="AP264" s="46" t="s">
        <v>339</v>
      </c>
      <c r="AQ264" s="46" t="s">
        <v>339</v>
      </c>
      <c r="AR264" s="46" t="s">
        <v>339</v>
      </c>
      <c r="AS264" s="46" t="s">
        <v>339</v>
      </c>
      <c r="AT264" s="46" t="s">
        <v>339</v>
      </c>
      <c r="AU264" s="46" t="s">
        <v>339</v>
      </c>
      <c r="AV264" s="46" t="s">
        <v>339</v>
      </c>
      <c r="AW264" s="46" t="s">
        <v>339</v>
      </c>
      <c r="AX264" s="46" t="s">
        <v>339</v>
      </c>
      <c r="AY264" s="46" t="s">
        <v>656</v>
      </c>
      <c r="AZ264" s="46" t="s">
        <v>339</v>
      </c>
      <c r="BA264" s="47"/>
      <c r="BB264" s="135" t="str">
        <f t="shared" si="25"/>
        <v>Industrial waste deposited, biodegradable origin||tonnes</v>
      </c>
      <c r="BC264" s="137"/>
      <c r="BD264" s="62"/>
      <c r="BE264" s="62"/>
      <c r="BF264" s="17"/>
      <c r="BG264" s="62"/>
      <c r="BH264" s="62"/>
      <c r="BI264" s="62"/>
      <c r="BJ264" s="17"/>
      <c r="BK264" s="17"/>
    </row>
    <row r="265" spans="1:63" outlineLevel="1" x14ac:dyDescent="0.35">
      <c r="A265" s="17"/>
      <c r="B265" s="178"/>
      <c r="C265" s="179"/>
      <c r="D265" s="147"/>
      <c r="E265" s="123"/>
      <c r="F265" s="52"/>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46"/>
      <c r="AQ265" s="46"/>
      <c r="AR265" s="46"/>
      <c r="AS265" s="46"/>
      <c r="AT265" s="46"/>
      <c r="AU265" s="46"/>
      <c r="AV265" s="46"/>
      <c r="AW265" s="46"/>
      <c r="AX265" s="46"/>
      <c r="AY265" s="46"/>
      <c r="AZ265" s="46"/>
      <c r="BA265" s="47"/>
      <c r="BB265" s="135" t="str">
        <f t="shared" si="25"/>
        <v>||</v>
      </c>
      <c r="BC265" s="137"/>
      <c r="BD265" s="57"/>
      <c r="BE265" s="57"/>
      <c r="BF265" s="17"/>
      <c r="BG265" s="57"/>
      <c r="BH265" s="57"/>
      <c r="BI265" s="57"/>
      <c r="BJ265" s="57"/>
      <c r="BK265" s="57"/>
    </row>
    <row r="266" spans="1:63" outlineLevel="1" x14ac:dyDescent="0.35">
      <c r="A266" s="17"/>
      <c r="B266" s="178"/>
      <c r="C266" s="179"/>
      <c r="D266" s="147"/>
      <c r="E266" s="123"/>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46"/>
      <c r="AQ266" s="46"/>
      <c r="AR266" s="46"/>
      <c r="AS266" s="46"/>
      <c r="AT266" s="46"/>
      <c r="AU266" s="46"/>
      <c r="AV266" s="46"/>
      <c r="AW266" s="46"/>
      <c r="AX266" s="46"/>
      <c r="AY266" s="46"/>
      <c r="AZ266" s="46"/>
      <c r="BA266" s="47"/>
      <c r="BB266" s="135" t="str">
        <f t="shared" si="25"/>
        <v>||</v>
      </c>
      <c r="BC266" s="137"/>
      <c r="BD266" s="62"/>
      <c r="BE266" s="62"/>
      <c r="BF266" s="17"/>
      <c r="BG266" s="62"/>
      <c r="BH266" s="62"/>
      <c r="BI266" s="62"/>
      <c r="BJ266" s="17"/>
      <c r="BK266" s="17"/>
    </row>
    <row r="267" spans="1:63" outlineLevel="1" x14ac:dyDescent="0.35">
      <c r="A267" s="17"/>
      <c r="B267" s="178"/>
      <c r="C267" s="179"/>
      <c r="D267" s="147"/>
      <c r="E267" s="123"/>
      <c r="F267" s="52"/>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46"/>
      <c r="AQ267" s="46"/>
      <c r="AR267" s="46"/>
      <c r="AS267" s="46"/>
      <c r="AT267" s="46"/>
      <c r="AU267" s="46"/>
      <c r="AV267" s="46"/>
      <c r="AW267" s="46"/>
      <c r="AX267" s="46"/>
      <c r="AY267" s="46"/>
      <c r="AZ267" s="46"/>
      <c r="BA267" s="47"/>
      <c r="BB267" s="135" t="str">
        <f t="shared" si="25"/>
        <v>||</v>
      </c>
      <c r="BC267" s="137"/>
      <c r="BD267" s="57"/>
      <c r="BE267" s="57"/>
      <c r="BF267" s="17"/>
      <c r="BG267" s="57"/>
      <c r="BH267" s="57"/>
      <c r="BI267" s="57"/>
      <c r="BJ267" s="57"/>
      <c r="BK267" s="57"/>
    </row>
    <row r="268" spans="1:63" outlineLevel="1" x14ac:dyDescent="0.35">
      <c r="A268" s="17"/>
      <c r="B268" s="178"/>
      <c r="C268" s="179"/>
      <c r="D268" s="147"/>
      <c r="E268" s="123"/>
      <c r="F268" s="52"/>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46"/>
      <c r="AQ268" s="46"/>
      <c r="AR268" s="46"/>
      <c r="AS268" s="46"/>
      <c r="AT268" s="46"/>
      <c r="AU268" s="46"/>
      <c r="AV268" s="46"/>
      <c r="AW268" s="46"/>
      <c r="AX268" s="46"/>
      <c r="AY268" s="46"/>
      <c r="AZ268" s="46"/>
      <c r="BA268" s="47"/>
      <c r="BB268" s="135" t="str">
        <f t="shared" si="25"/>
        <v>||</v>
      </c>
      <c r="BC268" s="137"/>
      <c r="BD268" s="62"/>
      <c r="BE268" s="62"/>
      <c r="BF268" s="17"/>
      <c r="BG268" s="62"/>
      <c r="BH268" s="62"/>
      <c r="BI268" s="62"/>
      <c r="BJ268" s="17"/>
      <c r="BK268" s="17"/>
    </row>
    <row r="269" spans="1:63" outlineLevel="1" x14ac:dyDescent="0.35">
      <c r="A269" s="17"/>
      <c r="B269" s="178"/>
      <c r="C269" s="179"/>
      <c r="D269" s="147"/>
      <c r="E269" s="123"/>
      <c r="F269" s="52"/>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46"/>
      <c r="AQ269" s="46"/>
      <c r="AR269" s="46"/>
      <c r="AS269" s="46"/>
      <c r="AT269" s="46"/>
      <c r="AU269" s="46"/>
      <c r="AV269" s="46"/>
      <c r="AW269" s="46"/>
      <c r="AX269" s="46"/>
      <c r="AY269" s="46"/>
      <c r="AZ269" s="46"/>
      <c r="BA269" s="47"/>
      <c r="BB269" s="135" t="str">
        <f t="shared" si="25"/>
        <v>||</v>
      </c>
      <c r="BC269" s="137"/>
      <c r="BD269" s="57"/>
      <c r="BE269" s="57"/>
      <c r="BF269" s="17"/>
      <c r="BG269" s="57"/>
      <c r="BH269" s="57"/>
      <c r="BI269" s="57"/>
      <c r="BJ269" s="57"/>
      <c r="BK269" s="57"/>
    </row>
    <row r="270" spans="1:63" outlineLevel="1" x14ac:dyDescent="0.35">
      <c r="A270" s="17"/>
      <c r="B270" s="178"/>
      <c r="C270" s="179"/>
      <c r="D270" s="147"/>
      <c r="E270" s="123"/>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46"/>
      <c r="AQ270" s="46"/>
      <c r="AR270" s="46"/>
      <c r="AS270" s="46"/>
      <c r="AT270" s="46"/>
      <c r="AU270" s="46"/>
      <c r="AV270" s="46"/>
      <c r="AW270" s="46"/>
      <c r="AX270" s="46"/>
      <c r="AY270" s="46"/>
      <c r="AZ270" s="46"/>
      <c r="BA270" s="47"/>
      <c r="BB270" s="135" t="str">
        <f t="shared" si="25"/>
        <v>||</v>
      </c>
      <c r="BC270" s="137"/>
      <c r="BD270" s="62"/>
      <c r="BE270" s="62"/>
      <c r="BF270" s="17"/>
      <c r="BG270" s="62"/>
      <c r="BH270" s="62"/>
      <c r="BI270" s="62"/>
      <c r="BJ270" s="17"/>
      <c r="BK270" s="17"/>
    </row>
    <row r="271" spans="1:63" outlineLevel="1" x14ac:dyDescent="0.35">
      <c r="A271" s="17"/>
      <c r="B271" s="178"/>
      <c r="C271" s="179"/>
      <c r="D271" s="147"/>
      <c r="E271" s="123"/>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46"/>
      <c r="AQ271" s="46"/>
      <c r="AR271" s="46"/>
      <c r="AS271" s="46"/>
      <c r="AT271" s="46"/>
      <c r="AU271" s="46"/>
      <c r="AV271" s="46"/>
      <c r="AW271" s="46"/>
      <c r="AX271" s="46"/>
      <c r="AY271" s="46"/>
      <c r="AZ271" s="46"/>
      <c r="BA271" s="47"/>
      <c r="BB271" s="135" t="str">
        <f t="shared" si="25"/>
        <v>||</v>
      </c>
      <c r="BC271" s="137"/>
      <c r="BD271" s="57"/>
      <c r="BE271" s="57"/>
      <c r="BF271" s="17"/>
      <c r="BG271" s="57"/>
      <c r="BH271" s="57"/>
      <c r="BI271" s="57"/>
      <c r="BJ271" s="57"/>
      <c r="BK271" s="57"/>
    </row>
    <row r="272" spans="1:63" outlineLevel="1" x14ac:dyDescent="0.35">
      <c r="A272" s="17"/>
      <c r="B272" s="178"/>
      <c r="C272" s="179"/>
      <c r="D272" s="147"/>
      <c r="E272" s="123"/>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46"/>
      <c r="AQ272" s="46"/>
      <c r="AR272" s="46"/>
      <c r="AS272" s="46"/>
      <c r="AT272" s="46"/>
      <c r="AU272" s="46"/>
      <c r="AV272" s="46"/>
      <c r="AW272" s="46"/>
      <c r="AX272" s="46"/>
      <c r="AY272" s="46"/>
      <c r="AZ272" s="46"/>
      <c r="BA272" s="47"/>
      <c r="BB272" s="135" t="str">
        <f t="shared" si="25"/>
        <v>||</v>
      </c>
      <c r="BC272" s="137"/>
      <c r="BD272" s="57"/>
      <c r="BE272" s="57"/>
      <c r="BF272" s="17"/>
      <c r="BG272" s="57"/>
      <c r="BH272" s="57"/>
      <c r="BI272" s="57"/>
      <c r="BJ272" s="57"/>
      <c r="BK272" s="57"/>
    </row>
    <row r="273" spans="1:63" outlineLevel="1" x14ac:dyDescent="0.35">
      <c r="A273" s="17"/>
      <c r="B273" s="178"/>
      <c r="C273" s="179"/>
      <c r="D273" s="147"/>
      <c r="E273" s="123"/>
      <c r="F273" s="52"/>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46"/>
      <c r="AQ273" s="46"/>
      <c r="AR273" s="46"/>
      <c r="AS273" s="46"/>
      <c r="AT273" s="46"/>
      <c r="AU273" s="46"/>
      <c r="AV273" s="46"/>
      <c r="AW273" s="46"/>
      <c r="AX273" s="46"/>
      <c r="AY273" s="46"/>
      <c r="AZ273" s="46"/>
      <c r="BA273" s="47"/>
      <c r="BB273" s="135" t="str">
        <f t="shared" si="25"/>
        <v>||</v>
      </c>
      <c r="BC273" s="137"/>
      <c r="BD273" s="57"/>
      <c r="BE273" s="57"/>
      <c r="BF273" s="17"/>
      <c r="BG273" s="57"/>
      <c r="BH273" s="57"/>
      <c r="BI273" s="57"/>
      <c r="BJ273" s="57"/>
      <c r="BK273" s="57"/>
    </row>
    <row r="274" spans="1:63" outlineLevel="1" x14ac:dyDescent="0.35">
      <c r="A274" s="17"/>
      <c r="B274" s="178"/>
      <c r="C274" s="179"/>
      <c r="D274" s="147"/>
      <c r="E274" s="123"/>
      <c r="F274" s="52"/>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c r="AI274" s="52"/>
      <c r="AJ274" s="52"/>
      <c r="AK274" s="52"/>
      <c r="AL274" s="52"/>
      <c r="AM274" s="52"/>
      <c r="AN274" s="52"/>
      <c r="AO274" s="52"/>
      <c r="AP274" s="46"/>
      <c r="AQ274" s="46"/>
      <c r="AR274" s="46"/>
      <c r="AS274" s="46"/>
      <c r="AT274" s="46"/>
      <c r="AU274" s="46"/>
      <c r="AV274" s="46"/>
      <c r="AW274" s="46"/>
      <c r="AX274" s="46"/>
      <c r="AY274" s="46"/>
      <c r="AZ274" s="46"/>
      <c r="BA274" s="47"/>
      <c r="BB274" s="135" t="str">
        <f t="shared" si="25"/>
        <v>||</v>
      </c>
      <c r="BC274" s="137"/>
      <c r="BD274" s="57"/>
      <c r="BE274" s="57"/>
      <c r="BF274" s="17"/>
      <c r="BG274" s="57"/>
      <c r="BH274" s="57"/>
      <c r="BI274" s="57"/>
      <c r="BJ274" s="57"/>
      <c r="BK274" s="57"/>
    </row>
    <row r="275" spans="1:63" outlineLevel="1" x14ac:dyDescent="0.35">
      <c r="A275" s="17"/>
      <c r="B275" s="178"/>
      <c r="C275" s="179"/>
      <c r="D275" s="147"/>
      <c r="E275" s="123"/>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2"/>
      <c r="AF275" s="52"/>
      <c r="AG275" s="52"/>
      <c r="AH275" s="52"/>
      <c r="AI275" s="52"/>
      <c r="AJ275" s="52"/>
      <c r="AK275" s="52"/>
      <c r="AL275" s="52"/>
      <c r="AM275" s="52"/>
      <c r="AN275" s="52"/>
      <c r="AO275" s="52"/>
      <c r="AP275" s="46"/>
      <c r="AQ275" s="46"/>
      <c r="AR275" s="46"/>
      <c r="AS275" s="46"/>
      <c r="AT275" s="46"/>
      <c r="AU275" s="46"/>
      <c r="AV275" s="46"/>
      <c r="AW275" s="46"/>
      <c r="AX275" s="46"/>
      <c r="AY275" s="46"/>
      <c r="AZ275" s="46"/>
      <c r="BA275" s="47"/>
      <c r="BB275" s="135" t="str">
        <f t="shared" si="25"/>
        <v>||</v>
      </c>
      <c r="BC275" s="137"/>
      <c r="BD275" s="57"/>
      <c r="BE275" s="57"/>
      <c r="BF275" s="17"/>
      <c r="BG275" s="57"/>
      <c r="BH275" s="57"/>
      <c r="BI275" s="57"/>
      <c r="BJ275" s="57"/>
      <c r="BK275" s="57"/>
    </row>
    <row r="276" spans="1:63" outlineLevel="1" x14ac:dyDescent="0.35">
      <c r="A276" s="17"/>
      <c r="B276" s="178"/>
      <c r="C276" s="179"/>
      <c r="D276" s="147"/>
      <c r="E276" s="123"/>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52"/>
      <c r="AK276" s="52"/>
      <c r="AL276" s="52"/>
      <c r="AM276" s="52"/>
      <c r="AN276" s="52"/>
      <c r="AO276" s="52"/>
      <c r="AP276" s="46"/>
      <c r="AQ276" s="46"/>
      <c r="AR276" s="46"/>
      <c r="AS276" s="46"/>
      <c r="AT276" s="46"/>
      <c r="AU276" s="46"/>
      <c r="AV276" s="46"/>
      <c r="AW276" s="46"/>
      <c r="AX276" s="46"/>
      <c r="AY276" s="46"/>
      <c r="AZ276" s="46"/>
      <c r="BA276" s="47"/>
      <c r="BB276" s="135" t="str">
        <f t="shared" si="25"/>
        <v>||</v>
      </c>
      <c r="BC276" s="137"/>
      <c r="BD276" s="57"/>
      <c r="BE276" s="57"/>
      <c r="BF276" s="17"/>
      <c r="BG276" s="57"/>
      <c r="BH276" s="57"/>
      <c r="BI276" s="57"/>
      <c r="BJ276" s="57"/>
      <c r="BK276" s="57"/>
    </row>
    <row r="277" spans="1:63" outlineLevel="1" x14ac:dyDescent="0.35">
      <c r="A277" s="17"/>
      <c r="B277" s="178"/>
      <c r="C277" s="179"/>
      <c r="D277" s="147"/>
      <c r="E277" s="123"/>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c r="AI277" s="52"/>
      <c r="AJ277" s="52"/>
      <c r="AK277" s="52"/>
      <c r="AL277" s="52"/>
      <c r="AM277" s="52"/>
      <c r="AN277" s="52"/>
      <c r="AO277" s="52"/>
      <c r="AP277" s="46"/>
      <c r="AQ277" s="46"/>
      <c r="AR277" s="46"/>
      <c r="AS277" s="46"/>
      <c r="AT277" s="46"/>
      <c r="AU277" s="46"/>
      <c r="AV277" s="46"/>
      <c r="AW277" s="46"/>
      <c r="AX277" s="46"/>
      <c r="AY277" s="46"/>
      <c r="AZ277" s="46"/>
      <c r="BA277" s="47"/>
      <c r="BB277" s="135" t="str">
        <f t="shared" si="25"/>
        <v>||</v>
      </c>
      <c r="BC277" s="137"/>
      <c r="BD277" s="57"/>
      <c r="BE277" s="57"/>
      <c r="BF277" s="17"/>
      <c r="BG277" s="57"/>
      <c r="BH277" s="57"/>
      <c r="BI277" s="57"/>
      <c r="BJ277" s="57"/>
      <c r="BK277" s="57"/>
    </row>
    <row r="278" spans="1:63" outlineLevel="1" x14ac:dyDescent="0.35">
      <c r="A278" s="17"/>
      <c r="B278" s="178"/>
      <c r="C278" s="179"/>
      <c r="D278" s="147"/>
      <c r="E278" s="123"/>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52"/>
      <c r="AJ278" s="52"/>
      <c r="AK278" s="52"/>
      <c r="AL278" s="52"/>
      <c r="AM278" s="52"/>
      <c r="AN278" s="52"/>
      <c r="AO278" s="52"/>
      <c r="AP278" s="46"/>
      <c r="AQ278" s="46"/>
      <c r="AR278" s="46"/>
      <c r="AS278" s="46"/>
      <c r="AT278" s="46"/>
      <c r="AU278" s="46"/>
      <c r="AV278" s="46"/>
      <c r="AW278" s="46"/>
      <c r="AX278" s="46"/>
      <c r="AY278" s="46"/>
      <c r="AZ278" s="46"/>
      <c r="BA278" s="47"/>
      <c r="BB278" s="135" t="str">
        <f t="shared" si="25"/>
        <v>||</v>
      </c>
      <c r="BC278" s="137"/>
      <c r="BD278" s="57"/>
      <c r="BE278" s="57"/>
      <c r="BF278" s="17"/>
      <c r="BG278" s="57"/>
      <c r="BH278" s="57"/>
      <c r="BI278" s="57"/>
      <c r="BJ278" s="57"/>
      <c r="BK278" s="57"/>
    </row>
    <row r="279" spans="1:63" outlineLevel="1" x14ac:dyDescent="0.35">
      <c r="A279" s="17"/>
      <c r="B279" s="178"/>
      <c r="C279" s="179"/>
      <c r="D279" s="147"/>
      <c r="E279" s="123"/>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c r="AJ279" s="52"/>
      <c r="AK279" s="52"/>
      <c r="AL279" s="52"/>
      <c r="AM279" s="52"/>
      <c r="AN279" s="52"/>
      <c r="AO279" s="52"/>
      <c r="AP279" s="46"/>
      <c r="AQ279" s="46"/>
      <c r="AR279" s="46"/>
      <c r="AS279" s="46"/>
      <c r="AT279" s="46"/>
      <c r="AU279" s="46"/>
      <c r="AV279" s="46"/>
      <c r="AW279" s="46"/>
      <c r="AX279" s="46"/>
      <c r="AY279" s="46"/>
      <c r="AZ279" s="46"/>
      <c r="BA279" s="47"/>
      <c r="BB279" s="135" t="str">
        <f t="shared" si="25"/>
        <v>||</v>
      </c>
      <c r="BC279" s="137"/>
      <c r="BD279" s="57"/>
      <c r="BE279" s="57"/>
      <c r="BF279" s="17"/>
      <c r="BG279" s="57"/>
      <c r="BH279" s="57"/>
      <c r="BI279" s="57"/>
      <c r="BJ279" s="57"/>
      <c r="BK279" s="57"/>
    </row>
    <row r="280" spans="1:63" outlineLevel="1" x14ac:dyDescent="0.35">
      <c r="A280" s="17"/>
      <c r="B280" s="178"/>
      <c r="C280" s="179"/>
      <c r="D280" s="147"/>
      <c r="E280" s="123"/>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46"/>
      <c r="AQ280" s="46"/>
      <c r="AR280" s="46"/>
      <c r="AS280" s="46"/>
      <c r="AT280" s="46"/>
      <c r="AU280" s="46"/>
      <c r="AV280" s="46"/>
      <c r="AW280" s="46"/>
      <c r="AX280" s="46"/>
      <c r="AY280" s="46"/>
      <c r="AZ280" s="46"/>
      <c r="BA280" s="47"/>
      <c r="BB280" s="135" t="str">
        <f t="shared" si="25"/>
        <v>||</v>
      </c>
      <c r="BC280" s="137"/>
      <c r="BD280" s="57"/>
      <c r="BE280" s="57"/>
      <c r="BF280" s="17"/>
      <c r="BG280" s="57"/>
      <c r="BH280" s="57"/>
      <c r="BI280" s="57"/>
      <c r="BJ280" s="57"/>
      <c r="BK280" s="57"/>
    </row>
    <row r="281" spans="1:63" outlineLevel="1" x14ac:dyDescent="0.35">
      <c r="A281" s="17"/>
      <c r="B281" s="178"/>
      <c r="C281" s="179"/>
      <c r="D281" s="147"/>
      <c r="E281" s="123"/>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46"/>
      <c r="AQ281" s="46"/>
      <c r="AR281" s="46"/>
      <c r="AS281" s="46"/>
      <c r="AT281" s="46"/>
      <c r="AU281" s="46"/>
      <c r="AV281" s="46"/>
      <c r="AW281" s="46"/>
      <c r="AX281" s="46"/>
      <c r="AY281" s="46"/>
      <c r="AZ281" s="46"/>
      <c r="BA281" s="47"/>
      <c r="BB281" s="135" t="str">
        <f t="shared" si="25"/>
        <v>||</v>
      </c>
      <c r="BC281" s="137"/>
      <c r="BD281" s="57"/>
      <c r="BE281" s="57"/>
      <c r="BF281" s="17"/>
      <c r="BG281" s="57"/>
      <c r="BH281" s="57"/>
      <c r="BI281" s="57"/>
      <c r="BJ281" s="57"/>
      <c r="BK281" s="57"/>
    </row>
    <row r="282" spans="1:63" outlineLevel="1" x14ac:dyDescent="0.35">
      <c r="A282" s="17"/>
      <c r="B282" s="178"/>
      <c r="C282" s="179"/>
      <c r="D282" s="147"/>
      <c r="E282" s="123"/>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46"/>
      <c r="AQ282" s="46"/>
      <c r="AR282" s="46"/>
      <c r="AS282" s="46"/>
      <c r="AT282" s="46"/>
      <c r="AU282" s="46"/>
      <c r="AV282" s="46"/>
      <c r="AW282" s="46"/>
      <c r="AX282" s="46"/>
      <c r="AY282" s="46"/>
      <c r="AZ282" s="46"/>
      <c r="BA282" s="47"/>
      <c r="BB282" s="135" t="str">
        <f t="shared" si="25"/>
        <v>||</v>
      </c>
      <c r="BC282" s="137"/>
      <c r="BD282" s="57"/>
      <c r="BE282" s="57"/>
      <c r="BF282" s="17"/>
      <c r="BG282" s="57"/>
      <c r="BH282" s="57"/>
      <c r="BI282" s="57"/>
      <c r="BJ282" s="57"/>
      <c r="BK282" s="57"/>
    </row>
    <row r="283" spans="1:63" outlineLevel="1" x14ac:dyDescent="0.35">
      <c r="A283" s="17"/>
      <c r="B283" s="178"/>
      <c r="C283" s="179"/>
      <c r="D283" s="147"/>
      <c r="E283" s="123"/>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46"/>
      <c r="AQ283" s="46"/>
      <c r="AR283" s="46"/>
      <c r="AS283" s="46"/>
      <c r="AT283" s="46"/>
      <c r="AU283" s="46"/>
      <c r="AV283" s="46"/>
      <c r="AW283" s="46"/>
      <c r="AX283" s="46"/>
      <c r="AY283" s="46"/>
      <c r="AZ283" s="46"/>
      <c r="BA283" s="47"/>
      <c r="BB283" s="135" t="str">
        <f t="shared" si="25"/>
        <v>||</v>
      </c>
      <c r="BC283" s="137"/>
      <c r="BD283" s="57"/>
      <c r="BE283" s="57"/>
      <c r="BF283" s="17"/>
      <c r="BG283" s="57"/>
      <c r="BH283" s="57"/>
      <c r="BI283" s="57"/>
      <c r="BJ283" s="57"/>
      <c r="BK283" s="57"/>
    </row>
    <row r="284" spans="1:63" outlineLevel="1" x14ac:dyDescent="0.35">
      <c r="A284" s="17"/>
      <c r="B284" s="178"/>
      <c r="C284" s="179"/>
      <c r="D284" s="147"/>
      <c r="E284" s="123"/>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46"/>
      <c r="AQ284" s="46"/>
      <c r="AR284" s="46"/>
      <c r="AS284" s="46"/>
      <c r="AT284" s="46"/>
      <c r="AU284" s="46"/>
      <c r="AV284" s="46"/>
      <c r="AW284" s="46"/>
      <c r="AX284" s="46"/>
      <c r="AY284" s="46"/>
      <c r="AZ284" s="46"/>
      <c r="BA284" s="47"/>
      <c r="BB284" s="135" t="str">
        <f t="shared" si="25"/>
        <v>||</v>
      </c>
      <c r="BC284" s="137"/>
      <c r="BD284" s="57"/>
      <c r="BE284" s="57"/>
      <c r="BF284" s="17"/>
      <c r="BG284" s="57"/>
      <c r="BH284" s="57"/>
      <c r="BI284" s="57"/>
      <c r="BJ284" s="57"/>
      <c r="BK284" s="57"/>
    </row>
    <row r="285" spans="1:63" outlineLevel="1" x14ac:dyDescent="0.35">
      <c r="A285" s="17"/>
      <c r="B285" s="178"/>
      <c r="C285" s="179"/>
      <c r="D285" s="147"/>
      <c r="E285" s="123"/>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46"/>
      <c r="AQ285" s="46"/>
      <c r="AR285" s="46"/>
      <c r="AS285" s="46"/>
      <c r="AT285" s="46"/>
      <c r="AU285" s="46"/>
      <c r="AV285" s="46"/>
      <c r="AW285" s="46"/>
      <c r="AX285" s="46"/>
      <c r="AY285" s="46"/>
      <c r="AZ285" s="46"/>
      <c r="BA285" s="47"/>
      <c r="BB285" s="135" t="str">
        <f t="shared" ref="BB285:BB348" si="28">CONCATENATE(B285,"|","|",D285)</f>
        <v>||</v>
      </c>
      <c r="BC285" s="137"/>
      <c r="BD285" s="57"/>
      <c r="BE285" s="57"/>
      <c r="BF285" s="17"/>
      <c r="BG285" s="57"/>
      <c r="BH285" s="57"/>
      <c r="BI285" s="57"/>
      <c r="BJ285" s="57"/>
      <c r="BK285" s="57"/>
    </row>
    <row r="286" spans="1:63" outlineLevel="1" x14ac:dyDescent="0.35">
      <c r="A286" s="17"/>
      <c r="B286" s="178"/>
      <c r="C286" s="179"/>
      <c r="D286" s="147"/>
      <c r="E286" s="123"/>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46"/>
      <c r="AQ286" s="46"/>
      <c r="AR286" s="46"/>
      <c r="AS286" s="46"/>
      <c r="AT286" s="46"/>
      <c r="AU286" s="46"/>
      <c r="AV286" s="46"/>
      <c r="AW286" s="46"/>
      <c r="AX286" s="46"/>
      <c r="AY286" s="46"/>
      <c r="AZ286" s="46"/>
      <c r="BA286" s="47"/>
      <c r="BB286" s="135" t="str">
        <f t="shared" si="28"/>
        <v>||</v>
      </c>
      <c r="BC286" s="137"/>
      <c r="BD286" s="57"/>
      <c r="BE286" s="57"/>
      <c r="BF286" s="17"/>
      <c r="BG286" s="57"/>
      <c r="BH286" s="57"/>
      <c r="BI286" s="57"/>
      <c r="BJ286" s="57"/>
      <c r="BK286" s="57"/>
    </row>
    <row r="287" spans="1:63" outlineLevel="1" x14ac:dyDescent="0.35">
      <c r="A287" s="17"/>
      <c r="B287" s="178"/>
      <c r="C287" s="179"/>
      <c r="D287" s="147"/>
      <c r="E287" s="123"/>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c r="AI287" s="52"/>
      <c r="AJ287" s="52"/>
      <c r="AK287" s="52"/>
      <c r="AL287" s="52"/>
      <c r="AM287" s="52"/>
      <c r="AN287" s="52"/>
      <c r="AO287" s="52"/>
      <c r="AP287" s="46"/>
      <c r="AQ287" s="46"/>
      <c r="AR287" s="46"/>
      <c r="AS287" s="46"/>
      <c r="AT287" s="46"/>
      <c r="AU287" s="46"/>
      <c r="AV287" s="46"/>
      <c r="AW287" s="46"/>
      <c r="AX287" s="46"/>
      <c r="AY287" s="46"/>
      <c r="AZ287" s="46"/>
      <c r="BA287" s="47"/>
      <c r="BB287" s="135" t="str">
        <f t="shared" si="28"/>
        <v>||</v>
      </c>
      <c r="BC287" s="137"/>
      <c r="BD287" s="57"/>
      <c r="BE287" s="57"/>
      <c r="BF287" s="17"/>
      <c r="BG287" s="57"/>
      <c r="BH287" s="57"/>
      <c r="BI287" s="57"/>
      <c r="BJ287" s="57"/>
      <c r="BK287" s="57"/>
    </row>
    <row r="288" spans="1:63" outlineLevel="1" x14ac:dyDescent="0.35">
      <c r="A288" s="17"/>
      <c r="B288" s="178"/>
      <c r="C288" s="179"/>
      <c r="D288" s="147"/>
      <c r="E288" s="123"/>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c r="AD288" s="52"/>
      <c r="AE288" s="52"/>
      <c r="AF288" s="52"/>
      <c r="AG288" s="52"/>
      <c r="AH288" s="52"/>
      <c r="AI288" s="52"/>
      <c r="AJ288" s="52"/>
      <c r="AK288" s="52"/>
      <c r="AL288" s="52"/>
      <c r="AM288" s="52"/>
      <c r="AN288" s="52"/>
      <c r="AO288" s="52"/>
      <c r="AP288" s="46"/>
      <c r="AQ288" s="46"/>
      <c r="AR288" s="46"/>
      <c r="AS288" s="46"/>
      <c r="AT288" s="46"/>
      <c r="AU288" s="46"/>
      <c r="AV288" s="46"/>
      <c r="AW288" s="46"/>
      <c r="AX288" s="46"/>
      <c r="AY288" s="46"/>
      <c r="AZ288" s="46"/>
      <c r="BA288" s="47"/>
      <c r="BB288" s="135" t="str">
        <f t="shared" si="28"/>
        <v>||</v>
      </c>
      <c r="BC288" s="137"/>
      <c r="BD288" s="57"/>
      <c r="BE288" s="57"/>
      <c r="BF288" s="17"/>
      <c r="BG288" s="57"/>
      <c r="BH288" s="57"/>
      <c r="BI288" s="57"/>
      <c r="BJ288" s="57"/>
      <c r="BK288" s="57"/>
    </row>
    <row r="289" spans="1:63" outlineLevel="1" x14ac:dyDescent="0.35">
      <c r="A289" s="17"/>
      <c r="B289" s="178"/>
      <c r="C289" s="179"/>
      <c r="D289" s="147"/>
      <c r="E289" s="123"/>
      <c r="F289" s="52"/>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c r="AI289" s="52"/>
      <c r="AJ289" s="52"/>
      <c r="AK289" s="52"/>
      <c r="AL289" s="52"/>
      <c r="AM289" s="52"/>
      <c r="AN289" s="52"/>
      <c r="AO289" s="52"/>
      <c r="AP289" s="46"/>
      <c r="AQ289" s="46"/>
      <c r="AR289" s="46"/>
      <c r="AS289" s="46"/>
      <c r="AT289" s="46"/>
      <c r="AU289" s="46"/>
      <c r="AV289" s="46"/>
      <c r="AW289" s="46"/>
      <c r="AX289" s="46"/>
      <c r="AY289" s="46"/>
      <c r="AZ289" s="46"/>
      <c r="BA289" s="47"/>
      <c r="BB289" s="135" t="str">
        <f t="shared" si="28"/>
        <v>||</v>
      </c>
      <c r="BC289" s="137"/>
      <c r="BD289" s="57"/>
      <c r="BE289" s="57"/>
      <c r="BF289" s="17"/>
      <c r="BG289" s="57"/>
      <c r="BH289" s="57"/>
      <c r="BI289" s="57"/>
      <c r="BJ289" s="57"/>
      <c r="BK289" s="57"/>
    </row>
    <row r="290" spans="1:63" outlineLevel="1" x14ac:dyDescent="0.35">
      <c r="A290" s="17"/>
      <c r="B290" s="178"/>
      <c r="C290" s="179"/>
      <c r="D290" s="147"/>
      <c r="E290" s="123"/>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46"/>
      <c r="AQ290" s="46"/>
      <c r="AR290" s="46"/>
      <c r="AS290" s="46"/>
      <c r="AT290" s="46"/>
      <c r="AU290" s="46"/>
      <c r="AV290" s="46"/>
      <c r="AW290" s="46"/>
      <c r="AX290" s="46"/>
      <c r="AY290" s="46"/>
      <c r="AZ290" s="46"/>
      <c r="BA290" s="47"/>
      <c r="BB290" s="135" t="str">
        <f t="shared" si="28"/>
        <v>||</v>
      </c>
      <c r="BC290" s="137"/>
      <c r="BD290" s="57"/>
      <c r="BE290" s="57"/>
      <c r="BF290" s="17"/>
      <c r="BG290" s="57"/>
      <c r="BH290" s="57"/>
      <c r="BI290" s="57"/>
      <c r="BJ290" s="57"/>
      <c r="BK290" s="57"/>
    </row>
    <row r="291" spans="1:63" outlineLevel="1" x14ac:dyDescent="0.35">
      <c r="A291" s="17"/>
      <c r="B291" s="178"/>
      <c r="C291" s="179"/>
      <c r="D291" s="147"/>
      <c r="E291" s="123"/>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46"/>
      <c r="AQ291" s="46"/>
      <c r="AR291" s="46"/>
      <c r="AS291" s="46"/>
      <c r="AT291" s="46"/>
      <c r="AU291" s="46"/>
      <c r="AV291" s="46"/>
      <c r="AW291" s="46"/>
      <c r="AX291" s="46"/>
      <c r="AY291" s="46"/>
      <c r="AZ291" s="46"/>
      <c r="BA291" s="47"/>
      <c r="BB291" s="135" t="str">
        <f t="shared" si="28"/>
        <v>||</v>
      </c>
      <c r="BC291" s="137"/>
      <c r="BD291" s="57"/>
      <c r="BE291" s="57"/>
      <c r="BF291" s="17"/>
      <c r="BG291" s="57"/>
      <c r="BH291" s="57"/>
      <c r="BI291" s="57"/>
      <c r="BJ291" s="57"/>
      <c r="BK291" s="57"/>
    </row>
    <row r="292" spans="1:63" outlineLevel="1" x14ac:dyDescent="0.35">
      <c r="A292" s="17"/>
      <c r="B292" s="178"/>
      <c r="C292" s="179"/>
      <c r="D292" s="147"/>
      <c r="E292" s="123"/>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46"/>
      <c r="AQ292" s="46"/>
      <c r="AR292" s="46"/>
      <c r="AS292" s="46"/>
      <c r="AT292" s="46"/>
      <c r="AU292" s="46"/>
      <c r="AV292" s="46"/>
      <c r="AW292" s="46"/>
      <c r="AX292" s="46"/>
      <c r="AY292" s="46"/>
      <c r="AZ292" s="46"/>
      <c r="BA292" s="47"/>
      <c r="BB292" s="135" t="str">
        <f t="shared" si="28"/>
        <v>||</v>
      </c>
      <c r="BC292" s="137"/>
      <c r="BD292" s="57"/>
      <c r="BE292" s="57"/>
      <c r="BF292" s="17"/>
      <c r="BG292" s="57"/>
      <c r="BH292" s="57"/>
      <c r="BI292" s="57"/>
      <c r="BJ292" s="57"/>
      <c r="BK292" s="57"/>
    </row>
    <row r="293" spans="1:63" outlineLevel="1" x14ac:dyDescent="0.35">
      <c r="A293" s="17"/>
      <c r="B293" s="178"/>
      <c r="C293" s="179"/>
      <c r="D293" s="147"/>
      <c r="E293" s="123"/>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46"/>
      <c r="AQ293" s="46"/>
      <c r="AR293" s="46"/>
      <c r="AS293" s="46"/>
      <c r="AT293" s="46"/>
      <c r="AU293" s="46"/>
      <c r="AV293" s="46"/>
      <c r="AW293" s="46"/>
      <c r="AX293" s="46"/>
      <c r="AY293" s="46"/>
      <c r="AZ293" s="46"/>
      <c r="BA293" s="47"/>
      <c r="BB293" s="135" t="str">
        <f t="shared" si="28"/>
        <v>||</v>
      </c>
      <c r="BC293" s="137"/>
      <c r="BD293" s="57"/>
      <c r="BE293" s="57"/>
      <c r="BF293" s="17"/>
      <c r="BG293" s="57"/>
      <c r="BH293" s="57"/>
      <c r="BI293" s="57"/>
      <c r="BJ293" s="57"/>
      <c r="BK293" s="57"/>
    </row>
    <row r="294" spans="1:63" outlineLevel="1" x14ac:dyDescent="0.35">
      <c r="A294" s="17"/>
      <c r="B294" s="178"/>
      <c r="C294" s="179"/>
      <c r="D294" s="147"/>
      <c r="E294" s="123"/>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46"/>
      <c r="AQ294" s="46"/>
      <c r="AR294" s="46"/>
      <c r="AS294" s="46"/>
      <c r="AT294" s="46"/>
      <c r="AU294" s="46"/>
      <c r="AV294" s="46"/>
      <c r="AW294" s="46"/>
      <c r="AX294" s="46"/>
      <c r="AY294" s="46"/>
      <c r="AZ294" s="46"/>
      <c r="BA294" s="47"/>
      <c r="BB294" s="135" t="str">
        <f t="shared" si="28"/>
        <v>||</v>
      </c>
      <c r="BC294" s="137"/>
      <c r="BD294" s="57"/>
      <c r="BE294" s="57"/>
      <c r="BF294" s="17"/>
      <c r="BG294" s="57"/>
      <c r="BH294" s="57"/>
      <c r="BI294" s="57"/>
      <c r="BJ294" s="57"/>
      <c r="BK294" s="57"/>
    </row>
    <row r="295" spans="1:63" outlineLevel="1" x14ac:dyDescent="0.35">
      <c r="A295" s="17"/>
      <c r="B295" s="178"/>
      <c r="C295" s="179"/>
      <c r="D295" s="147"/>
      <c r="E295" s="123"/>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c r="AI295" s="52"/>
      <c r="AJ295" s="52"/>
      <c r="AK295" s="52"/>
      <c r="AL295" s="52"/>
      <c r="AM295" s="52"/>
      <c r="AN295" s="52"/>
      <c r="AO295" s="52"/>
      <c r="AP295" s="46"/>
      <c r="AQ295" s="46"/>
      <c r="AR295" s="46"/>
      <c r="AS295" s="46"/>
      <c r="AT295" s="46"/>
      <c r="AU295" s="46"/>
      <c r="AV295" s="46"/>
      <c r="AW295" s="46"/>
      <c r="AX295" s="46"/>
      <c r="AY295" s="46"/>
      <c r="AZ295" s="46"/>
      <c r="BA295" s="47"/>
      <c r="BB295" s="135" t="str">
        <f t="shared" si="28"/>
        <v>||</v>
      </c>
      <c r="BC295" s="137"/>
      <c r="BD295" s="57"/>
      <c r="BE295" s="57"/>
      <c r="BF295" s="17"/>
      <c r="BG295" s="57"/>
      <c r="BH295" s="57"/>
      <c r="BI295" s="57"/>
      <c r="BJ295" s="57"/>
      <c r="BK295" s="57"/>
    </row>
    <row r="296" spans="1:63" outlineLevel="1" x14ac:dyDescent="0.35">
      <c r="A296" s="17"/>
      <c r="B296" s="178"/>
      <c r="C296" s="179"/>
      <c r="D296" s="147"/>
      <c r="E296" s="123"/>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46"/>
      <c r="AQ296" s="46"/>
      <c r="AR296" s="46"/>
      <c r="AS296" s="46"/>
      <c r="AT296" s="46"/>
      <c r="AU296" s="46"/>
      <c r="AV296" s="46"/>
      <c r="AW296" s="46"/>
      <c r="AX296" s="46"/>
      <c r="AY296" s="46"/>
      <c r="AZ296" s="46"/>
      <c r="BA296" s="47"/>
      <c r="BB296" s="135" t="str">
        <f t="shared" si="28"/>
        <v>||</v>
      </c>
      <c r="BC296" s="137"/>
      <c r="BD296" s="57"/>
      <c r="BE296" s="57"/>
      <c r="BF296" s="17"/>
      <c r="BG296" s="57"/>
      <c r="BH296" s="57"/>
      <c r="BI296" s="57"/>
      <c r="BJ296" s="57"/>
      <c r="BK296" s="57"/>
    </row>
    <row r="297" spans="1:63" outlineLevel="1" x14ac:dyDescent="0.35">
      <c r="A297" s="17"/>
      <c r="B297" s="178"/>
      <c r="C297" s="179"/>
      <c r="D297" s="147"/>
      <c r="E297" s="123"/>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46"/>
      <c r="AQ297" s="46"/>
      <c r="AR297" s="46"/>
      <c r="AS297" s="46"/>
      <c r="AT297" s="46"/>
      <c r="AU297" s="46"/>
      <c r="AV297" s="46"/>
      <c r="AW297" s="46"/>
      <c r="AX297" s="46"/>
      <c r="AY297" s="46"/>
      <c r="AZ297" s="46"/>
      <c r="BA297" s="47"/>
      <c r="BB297" s="135" t="str">
        <f t="shared" si="28"/>
        <v>||</v>
      </c>
      <c r="BC297" s="137"/>
      <c r="BD297" s="57"/>
      <c r="BE297" s="57"/>
      <c r="BF297" s="17"/>
      <c r="BG297" s="57"/>
      <c r="BH297" s="57"/>
      <c r="BI297" s="57"/>
      <c r="BJ297" s="57"/>
      <c r="BK297" s="57"/>
    </row>
    <row r="298" spans="1:63" outlineLevel="1" x14ac:dyDescent="0.35">
      <c r="A298" s="17"/>
      <c r="B298" s="178"/>
      <c r="C298" s="179"/>
      <c r="D298" s="147"/>
      <c r="E298" s="123"/>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46"/>
      <c r="AQ298" s="46"/>
      <c r="AR298" s="46"/>
      <c r="AS298" s="46"/>
      <c r="AT298" s="46"/>
      <c r="AU298" s="46"/>
      <c r="AV298" s="46"/>
      <c r="AW298" s="46"/>
      <c r="AX298" s="46"/>
      <c r="AY298" s="46"/>
      <c r="AZ298" s="46"/>
      <c r="BA298" s="47"/>
      <c r="BB298" s="135" t="str">
        <f t="shared" si="28"/>
        <v>||</v>
      </c>
      <c r="BC298" s="137"/>
      <c r="BD298" s="57"/>
      <c r="BE298" s="57"/>
      <c r="BF298" s="17"/>
      <c r="BG298" s="57"/>
      <c r="BH298" s="57"/>
      <c r="BI298" s="57"/>
      <c r="BJ298" s="57"/>
      <c r="BK298" s="57"/>
    </row>
    <row r="299" spans="1:63" outlineLevel="1" x14ac:dyDescent="0.35">
      <c r="A299" s="17"/>
      <c r="B299" s="178"/>
      <c r="C299" s="179"/>
      <c r="D299" s="147"/>
      <c r="E299" s="123"/>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46"/>
      <c r="AQ299" s="46"/>
      <c r="AR299" s="46"/>
      <c r="AS299" s="46"/>
      <c r="AT299" s="46"/>
      <c r="AU299" s="46"/>
      <c r="AV299" s="46"/>
      <c r="AW299" s="46"/>
      <c r="AX299" s="46"/>
      <c r="AY299" s="46"/>
      <c r="AZ299" s="46"/>
      <c r="BA299" s="47"/>
      <c r="BB299" s="135" t="str">
        <f t="shared" si="28"/>
        <v>||</v>
      </c>
      <c r="BC299" s="137"/>
      <c r="BD299" s="57"/>
      <c r="BE299" s="57"/>
      <c r="BF299" s="17"/>
      <c r="BG299" s="57"/>
      <c r="BH299" s="57"/>
      <c r="BI299" s="57"/>
      <c r="BJ299" s="57"/>
      <c r="BK299" s="57"/>
    </row>
    <row r="300" spans="1:63" outlineLevel="1" x14ac:dyDescent="0.35">
      <c r="A300" s="17"/>
      <c r="B300" s="178"/>
      <c r="C300" s="179"/>
      <c r="D300" s="147"/>
      <c r="E300" s="123"/>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46"/>
      <c r="AQ300" s="46"/>
      <c r="AR300" s="46"/>
      <c r="AS300" s="46"/>
      <c r="AT300" s="46"/>
      <c r="AU300" s="46"/>
      <c r="AV300" s="46"/>
      <c r="AW300" s="46"/>
      <c r="AX300" s="46"/>
      <c r="AY300" s="46"/>
      <c r="AZ300" s="46"/>
      <c r="BA300" s="47"/>
      <c r="BB300" s="135" t="str">
        <f t="shared" si="28"/>
        <v>||</v>
      </c>
      <c r="BC300" s="137"/>
      <c r="BD300" s="57"/>
      <c r="BE300" s="57"/>
      <c r="BF300" s="17"/>
      <c r="BG300" s="57"/>
      <c r="BH300" s="57"/>
      <c r="BI300" s="57"/>
      <c r="BJ300" s="57"/>
      <c r="BK300" s="57"/>
    </row>
    <row r="301" spans="1:63" outlineLevel="1" x14ac:dyDescent="0.35">
      <c r="A301" s="17"/>
      <c r="B301" s="178"/>
      <c r="C301" s="179"/>
      <c r="D301" s="147"/>
      <c r="E301" s="123"/>
      <c r="F301" s="52"/>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46"/>
      <c r="AQ301" s="46"/>
      <c r="AR301" s="46"/>
      <c r="AS301" s="46"/>
      <c r="AT301" s="46"/>
      <c r="AU301" s="46"/>
      <c r="AV301" s="46"/>
      <c r="AW301" s="46"/>
      <c r="AX301" s="46"/>
      <c r="AY301" s="46"/>
      <c r="AZ301" s="46"/>
      <c r="BA301" s="47"/>
      <c r="BB301" s="135" t="str">
        <f t="shared" si="28"/>
        <v>||</v>
      </c>
      <c r="BC301" s="137"/>
      <c r="BD301" s="57"/>
      <c r="BE301" s="57"/>
      <c r="BF301" s="17"/>
      <c r="BG301" s="57"/>
      <c r="BH301" s="57"/>
      <c r="BI301" s="57"/>
      <c r="BJ301" s="57"/>
      <c r="BK301" s="57"/>
    </row>
    <row r="302" spans="1:63" outlineLevel="1" x14ac:dyDescent="0.35">
      <c r="A302" s="17"/>
      <c r="B302" s="178"/>
      <c r="C302" s="179"/>
      <c r="D302" s="147"/>
      <c r="E302" s="123"/>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46"/>
      <c r="AQ302" s="46"/>
      <c r="AR302" s="46"/>
      <c r="AS302" s="46"/>
      <c r="AT302" s="46"/>
      <c r="AU302" s="46"/>
      <c r="AV302" s="46"/>
      <c r="AW302" s="46"/>
      <c r="AX302" s="46"/>
      <c r="AY302" s="46"/>
      <c r="AZ302" s="46"/>
      <c r="BA302" s="47"/>
      <c r="BB302" s="135" t="str">
        <f t="shared" si="28"/>
        <v>||</v>
      </c>
      <c r="BC302" s="137"/>
      <c r="BD302" s="57"/>
      <c r="BE302" s="57"/>
      <c r="BF302" s="17"/>
      <c r="BG302" s="57"/>
      <c r="BH302" s="57"/>
      <c r="BI302" s="57"/>
      <c r="BJ302" s="57"/>
      <c r="BK302" s="57"/>
    </row>
    <row r="303" spans="1:63" outlineLevel="1" x14ac:dyDescent="0.35">
      <c r="A303" s="17"/>
      <c r="B303" s="178"/>
      <c r="C303" s="179"/>
      <c r="D303" s="147"/>
      <c r="E303" s="123"/>
      <c r="F303" s="52"/>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46"/>
      <c r="AQ303" s="46"/>
      <c r="AR303" s="46"/>
      <c r="AS303" s="46"/>
      <c r="AT303" s="46"/>
      <c r="AU303" s="46"/>
      <c r="AV303" s="46"/>
      <c r="AW303" s="46"/>
      <c r="AX303" s="46"/>
      <c r="AY303" s="46"/>
      <c r="AZ303" s="46"/>
      <c r="BA303" s="47"/>
      <c r="BB303" s="135" t="str">
        <f t="shared" si="28"/>
        <v>||</v>
      </c>
      <c r="BC303" s="137"/>
      <c r="BD303" s="57"/>
      <c r="BE303" s="57"/>
      <c r="BF303" s="17"/>
      <c r="BG303" s="57"/>
      <c r="BH303" s="57"/>
      <c r="BI303" s="57"/>
      <c r="BJ303" s="57"/>
      <c r="BK303" s="57"/>
    </row>
    <row r="304" spans="1:63" outlineLevel="1" x14ac:dyDescent="0.35">
      <c r="A304" s="17"/>
      <c r="B304" s="178"/>
      <c r="C304" s="179"/>
      <c r="D304" s="147"/>
      <c r="E304" s="123"/>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46"/>
      <c r="AQ304" s="46"/>
      <c r="AR304" s="46"/>
      <c r="AS304" s="46"/>
      <c r="AT304" s="46"/>
      <c r="AU304" s="46"/>
      <c r="AV304" s="46"/>
      <c r="AW304" s="46"/>
      <c r="AX304" s="46"/>
      <c r="AY304" s="46"/>
      <c r="AZ304" s="46"/>
      <c r="BA304" s="47"/>
      <c r="BB304" s="135" t="str">
        <f t="shared" si="28"/>
        <v>||</v>
      </c>
      <c r="BC304" s="137"/>
      <c r="BD304" s="57"/>
      <c r="BE304" s="57"/>
      <c r="BF304" s="17"/>
      <c r="BG304" s="57"/>
      <c r="BH304" s="57"/>
      <c r="BI304" s="57"/>
      <c r="BJ304" s="57"/>
      <c r="BK304" s="57"/>
    </row>
    <row r="305" spans="1:63" outlineLevel="1" x14ac:dyDescent="0.35">
      <c r="A305" s="17"/>
      <c r="B305" s="178"/>
      <c r="C305" s="179"/>
      <c r="D305" s="147"/>
      <c r="E305" s="123"/>
      <c r="F305" s="52"/>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c r="AD305" s="52"/>
      <c r="AE305" s="52"/>
      <c r="AF305" s="52"/>
      <c r="AG305" s="52"/>
      <c r="AH305" s="52"/>
      <c r="AI305" s="52"/>
      <c r="AJ305" s="52"/>
      <c r="AK305" s="52"/>
      <c r="AL305" s="52"/>
      <c r="AM305" s="52"/>
      <c r="AN305" s="52"/>
      <c r="AO305" s="52"/>
      <c r="AP305" s="46"/>
      <c r="AQ305" s="46"/>
      <c r="AR305" s="46"/>
      <c r="AS305" s="46"/>
      <c r="AT305" s="46"/>
      <c r="AU305" s="46"/>
      <c r="AV305" s="46"/>
      <c r="AW305" s="46"/>
      <c r="AX305" s="46"/>
      <c r="AY305" s="46"/>
      <c r="AZ305" s="46"/>
      <c r="BA305" s="47"/>
      <c r="BB305" s="135" t="str">
        <f t="shared" si="28"/>
        <v>||</v>
      </c>
      <c r="BC305" s="137"/>
      <c r="BD305" s="57"/>
      <c r="BE305" s="57"/>
      <c r="BF305" s="17"/>
      <c r="BG305" s="57"/>
      <c r="BH305" s="57"/>
      <c r="BI305" s="57"/>
      <c r="BJ305" s="57"/>
      <c r="BK305" s="57"/>
    </row>
    <row r="306" spans="1:63" outlineLevel="1" x14ac:dyDescent="0.35">
      <c r="A306" s="17"/>
      <c r="B306" s="178"/>
      <c r="C306" s="179"/>
      <c r="D306" s="147"/>
      <c r="E306" s="123"/>
      <c r="F306" s="52"/>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46"/>
      <c r="AQ306" s="46"/>
      <c r="AR306" s="46"/>
      <c r="AS306" s="46"/>
      <c r="AT306" s="46"/>
      <c r="AU306" s="46"/>
      <c r="AV306" s="46"/>
      <c r="AW306" s="46"/>
      <c r="AX306" s="46"/>
      <c r="AY306" s="46"/>
      <c r="AZ306" s="46"/>
      <c r="BA306" s="47"/>
      <c r="BB306" s="135" t="str">
        <f t="shared" si="28"/>
        <v>||</v>
      </c>
      <c r="BC306" s="137"/>
      <c r="BD306" s="57"/>
      <c r="BE306" s="57"/>
      <c r="BF306" s="17"/>
      <c r="BG306" s="57"/>
      <c r="BH306" s="57"/>
      <c r="BI306" s="57"/>
      <c r="BJ306" s="57"/>
      <c r="BK306" s="57"/>
    </row>
    <row r="307" spans="1:63" outlineLevel="1" x14ac:dyDescent="0.35">
      <c r="A307" s="17"/>
      <c r="B307" s="178"/>
      <c r="C307" s="179"/>
      <c r="D307" s="147"/>
      <c r="E307" s="123"/>
      <c r="F307" s="52"/>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46"/>
      <c r="AQ307" s="46"/>
      <c r="AR307" s="46"/>
      <c r="AS307" s="46"/>
      <c r="AT307" s="46"/>
      <c r="AU307" s="46"/>
      <c r="AV307" s="46"/>
      <c r="AW307" s="46"/>
      <c r="AX307" s="46"/>
      <c r="AY307" s="46"/>
      <c r="AZ307" s="46"/>
      <c r="BA307" s="47"/>
      <c r="BB307" s="135" t="str">
        <f t="shared" si="28"/>
        <v>||</v>
      </c>
      <c r="BC307" s="137"/>
      <c r="BD307" s="57"/>
      <c r="BE307" s="57"/>
      <c r="BF307" s="17"/>
      <c r="BG307" s="57"/>
      <c r="BH307" s="57"/>
      <c r="BI307" s="57"/>
      <c r="BJ307" s="57"/>
      <c r="BK307" s="57"/>
    </row>
    <row r="308" spans="1:63" outlineLevel="1" x14ac:dyDescent="0.35">
      <c r="A308" s="17"/>
      <c r="B308" s="178"/>
      <c r="C308" s="179"/>
      <c r="D308" s="147"/>
      <c r="E308" s="123"/>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46"/>
      <c r="AQ308" s="46"/>
      <c r="AR308" s="46"/>
      <c r="AS308" s="46"/>
      <c r="AT308" s="46"/>
      <c r="AU308" s="46"/>
      <c r="AV308" s="46"/>
      <c r="AW308" s="46"/>
      <c r="AX308" s="46"/>
      <c r="AY308" s="46"/>
      <c r="AZ308" s="46"/>
      <c r="BA308" s="47"/>
      <c r="BB308" s="135" t="str">
        <f t="shared" si="28"/>
        <v>||</v>
      </c>
      <c r="BC308" s="137"/>
      <c r="BD308" s="57"/>
      <c r="BE308" s="57"/>
      <c r="BF308" s="17"/>
      <c r="BG308" s="57"/>
      <c r="BH308" s="57"/>
      <c r="BI308" s="57"/>
      <c r="BJ308" s="57"/>
      <c r="BK308" s="57"/>
    </row>
    <row r="309" spans="1:63" outlineLevel="1" x14ac:dyDescent="0.35">
      <c r="A309" s="17"/>
      <c r="B309" s="178"/>
      <c r="C309" s="179"/>
      <c r="D309" s="147"/>
      <c r="E309" s="123"/>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46"/>
      <c r="AQ309" s="46"/>
      <c r="AR309" s="46"/>
      <c r="AS309" s="46"/>
      <c r="AT309" s="46"/>
      <c r="AU309" s="46"/>
      <c r="AV309" s="46"/>
      <c r="AW309" s="46"/>
      <c r="AX309" s="46"/>
      <c r="AY309" s="46"/>
      <c r="AZ309" s="46"/>
      <c r="BA309" s="47"/>
      <c r="BB309" s="135" t="str">
        <f t="shared" si="28"/>
        <v>||</v>
      </c>
      <c r="BC309" s="137"/>
      <c r="BD309" s="57"/>
      <c r="BE309" s="57"/>
      <c r="BF309" s="17"/>
      <c r="BG309" s="57"/>
      <c r="BH309" s="57"/>
      <c r="BI309" s="57"/>
      <c r="BJ309" s="57"/>
      <c r="BK309" s="57"/>
    </row>
    <row r="310" spans="1:63" outlineLevel="1" x14ac:dyDescent="0.35">
      <c r="A310" s="17"/>
      <c r="B310" s="178"/>
      <c r="C310" s="179"/>
      <c r="D310" s="147"/>
      <c r="E310" s="123"/>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46"/>
      <c r="AQ310" s="46"/>
      <c r="AR310" s="46"/>
      <c r="AS310" s="46"/>
      <c r="AT310" s="46"/>
      <c r="AU310" s="46"/>
      <c r="AV310" s="46"/>
      <c r="AW310" s="46"/>
      <c r="AX310" s="46"/>
      <c r="AY310" s="46"/>
      <c r="AZ310" s="46"/>
      <c r="BA310" s="47"/>
      <c r="BB310" s="135" t="str">
        <f t="shared" si="28"/>
        <v>||</v>
      </c>
      <c r="BC310" s="137"/>
      <c r="BD310" s="57"/>
      <c r="BE310" s="57"/>
      <c r="BF310" s="17"/>
      <c r="BG310" s="57"/>
      <c r="BH310" s="57"/>
      <c r="BI310" s="57"/>
      <c r="BJ310" s="57"/>
      <c r="BK310" s="57"/>
    </row>
    <row r="311" spans="1:63" outlineLevel="1" x14ac:dyDescent="0.35">
      <c r="A311" s="17"/>
      <c r="B311" s="178"/>
      <c r="C311" s="179"/>
      <c r="D311" s="147"/>
      <c r="E311" s="123"/>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46"/>
      <c r="AQ311" s="46"/>
      <c r="AR311" s="46"/>
      <c r="AS311" s="46"/>
      <c r="AT311" s="46"/>
      <c r="AU311" s="46"/>
      <c r="AV311" s="46"/>
      <c r="AW311" s="46"/>
      <c r="AX311" s="46"/>
      <c r="AY311" s="46"/>
      <c r="AZ311" s="46"/>
      <c r="BA311" s="47"/>
      <c r="BB311" s="135" t="str">
        <f t="shared" si="28"/>
        <v>||</v>
      </c>
      <c r="BC311" s="137"/>
      <c r="BD311" s="57"/>
      <c r="BE311" s="57"/>
      <c r="BF311" s="17"/>
      <c r="BG311" s="57"/>
      <c r="BH311" s="57"/>
      <c r="BI311" s="57"/>
      <c r="BJ311" s="57"/>
      <c r="BK311" s="57"/>
    </row>
    <row r="312" spans="1:63" outlineLevel="1" x14ac:dyDescent="0.35">
      <c r="A312" s="17"/>
      <c r="B312" s="178"/>
      <c r="C312" s="179"/>
      <c r="D312" s="147"/>
      <c r="E312" s="123"/>
      <c r="F312" s="52"/>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c r="AF312" s="52"/>
      <c r="AG312" s="52"/>
      <c r="AH312" s="52"/>
      <c r="AI312" s="52"/>
      <c r="AJ312" s="52"/>
      <c r="AK312" s="52"/>
      <c r="AL312" s="52"/>
      <c r="AM312" s="52"/>
      <c r="AN312" s="52"/>
      <c r="AO312" s="52"/>
      <c r="AP312" s="46"/>
      <c r="AQ312" s="46"/>
      <c r="AR312" s="46"/>
      <c r="AS312" s="46"/>
      <c r="AT312" s="46"/>
      <c r="AU312" s="46"/>
      <c r="AV312" s="46"/>
      <c r="AW312" s="46"/>
      <c r="AX312" s="46"/>
      <c r="AY312" s="46"/>
      <c r="AZ312" s="46"/>
      <c r="BA312" s="47"/>
      <c r="BB312" s="135" t="str">
        <f t="shared" si="28"/>
        <v>||</v>
      </c>
      <c r="BC312" s="137"/>
      <c r="BD312" s="57"/>
      <c r="BE312" s="57"/>
      <c r="BF312" s="17"/>
      <c r="BG312" s="57"/>
      <c r="BH312" s="57"/>
      <c r="BI312" s="57"/>
      <c r="BJ312" s="57"/>
      <c r="BK312" s="57"/>
    </row>
    <row r="313" spans="1:63" outlineLevel="1" x14ac:dyDescent="0.35">
      <c r="A313" s="17"/>
      <c r="B313" s="178"/>
      <c r="C313" s="179"/>
      <c r="D313" s="147"/>
      <c r="E313" s="123"/>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46"/>
      <c r="AQ313" s="46"/>
      <c r="AR313" s="46"/>
      <c r="AS313" s="46"/>
      <c r="AT313" s="46"/>
      <c r="AU313" s="46"/>
      <c r="AV313" s="46"/>
      <c r="AW313" s="46"/>
      <c r="AX313" s="46"/>
      <c r="AY313" s="46"/>
      <c r="AZ313" s="46"/>
      <c r="BA313" s="47"/>
      <c r="BB313" s="135" t="str">
        <f t="shared" si="28"/>
        <v>||</v>
      </c>
      <c r="BC313" s="137"/>
      <c r="BD313" s="57"/>
      <c r="BE313" s="57"/>
      <c r="BF313" s="17"/>
      <c r="BG313" s="57"/>
      <c r="BH313" s="57"/>
      <c r="BI313" s="57"/>
      <c r="BJ313" s="57"/>
      <c r="BK313" s="57"/>
    </row>
    <row r="314" spans="1:63" outlineLevel="1" x14ac:dyDescent="0.35">
      <c r="A314" s="17"/>
      <c r="B314" s="178"/>
      <c r="C314" s="179"/>
      <c r="D314" s="147"/>
      <c r="E314" s="123"/>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46"/>
      <c r="AQ314" s="46"/>
      <c r="AR314" s="46"/>
      <c r="AS314" s="46"/>
      <c r="AT314" s="46"/>
      <c r="AU314" s="46"/>
      <c r="AV314" s="46"/>
      <c r="AW314" s="46"/>
      <c r="AX314" s="46"/>
      <c r="AY314" s="46"/>
      <c r="AZ314" s="46"/>
      <c r="BA314" s="47"/>
      <c r="BB314" s="135" t="str">
        <f t="shared" si="28"/>
        <v>||</v>
      </c>
      <c r="BC314" s="137"/>
      <c r="BD314" s="57"/>
      <c r="BE314" s="57"/>
      <c r="BF314" s="17"/>
      <c r="BG314" s="57"/>
      <c r="BH314" s="57"/>
      <c r="BI314" s="57"/>
      <c r="BJ314" s="57"/>
      <c r="BK314" s="57"/>
    </row>
    <row r="315" spans="1:63" outlineLevel="1" x14ac:dyDescent="0.35">
      <c r="A315" s="17"/>
      <c r="B315" s="178"/>
      <c r="C315" s="179"/>
      <c r="D315" s="147"/>
      <c r="E315" s="123"/>
      <c r="F315" s="52"/>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46"/>
      <c r="AQ315" s="46"/>
      <c r="AR315" s="46"/>
      <c r="AS315" s="46"/>
      <c r="AT315" s="46"/>
      <c r="AU315" s="46"/>
      <c r="AV315" s="46"/>
      <c r="AW315" s="46"/>
      <c r="AX315" s="46"/>
      <c r="AY315" s="46"/>
      <c r="AZ315" s="46"/>
      <c r="BA315" s="47"/>
      <c r="BB315" s="135" t="str">
        <f t="shared" si="28"/>
        <v>||</v>
      </c>
      <c r="BC315" s="137"/>
      <c r="BD315" s="57"/>
      <c r="BE315" s="57"/>
      <c r="BF315" s="17"/>
      <c r="BG315" s="57"/>
      <c r="BH315" s="57"/>
      <c r="BI315" s="57"/>
      <c r="BJ315" s="57"/>
      <c r="BK315" s="57"/>
    </row>
    <row r="316" spans="1:63" outlineLevel="1" x14ac:dyDescent="0.35">
      <c r="A316" s="17"/>
      <c r="B316" s="178"/>
      <c r="C316" s="179"/>
      <c r="D316" s="147"/>
      <c r="E316" s="123"/>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46"/>
      <c r="AQ316" s="46"/>
      <c r="AR316" s="46"/>
      <c r="AS316" s="46"/>
      <c r="AT316" s="46"/>
      <c r="AU316" s="46"/>
      <c r="AV316" s="46"/>
      <c r="AW316" s="46"/>
      <c r="AX316" s="46"/>
      <c r="AY316" s="46"/>
      <c r="AZ316" s="46"/>
      <c r="BA316" s="47"/>
      <c r="BB316" s="135" t="str">
        <f t="shared" si="28"/>
        <v>||</v>
      </c>
      <c r="BC316" s="137"/>
      <c r="BD316" s="57"/>
      <c r="BE316" s="57"/>
      <c r="BF316" s="17"/>
      <c r="BG316" s="57"/>
      <c r="BH316" s="57"/>
      <c r="BI316" s="57"/>
      <c r="BJ316" s="57"/>
      <c r="BK316" s="57"/>
    </row>
    <row r="317" spans="1:63" outlineLevel="1" x14ac:dyDescent="0.35">
      <c r="A317" s="17"/>
      <c r="B317" s="178"/>
      <c r="C317" s="179"/>
      <c r="D317" s="147"/>
      <c r="E317" s="123"/>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46"/>
      <c r="AQ317" s="46"/>
      <c r="AR317" s="46"/>
      <c r="AS317" s="46"/>
      <c r="AT317" s="46"/>
      <c r="AU317" s="46"/>
      <c r="AV317" s="46"/>
      <c r="AW317" s="46"/>
      <c r="AX317" s="46"/>
      <c r="AY317" s="46"/>
      <c r="AZ317" s="46"/>
      <c r="BA317" s="47"/>
      <c r="BB317" s="135" t="str">
        <f t="shared" si="28"/>
        <v>||</v>
      </c>
      <c r="BC317" s="137"/>
      <c r="BD317" s="57"/>
      <c r="BE317" s="57"/>
      <c r="BF317" s="17"/>
      <c r="BG317" s="57"/>
      <c r="BH317" s="57"/>
      <c r="BI317" s="57"/>
      <c r="BJ317" s="57"/>
      <c r="BK317" s="57"/>
    </row>
    <row r="318" spans="1:63" outlineLevel="1" x14ac:dyDescent="0.35">
      <c r="A318" s="17"/>
      <c r="B318" s="178"/>
      <c r="C318" s="179"/>
      <c r="D318" s="147"/>
      <c r="E318" s="123"/>
      <c r="F318" s="52"/>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46"/>
      <c r="AQ318" s="46"/>
      <c r="AR318" s="46"/>
      <c r="AS318" s="46"/>
      <c r="AT318" s="46"/>
      <c r="AU318" s="46"/>
      <c r="AV318" s="46"/>
      <c r="AW318" s="46"/>
      <c r="AX318" s="46"/>
      <c r="AY318" s="46"/>
      <c r="AZ318" s="46"/>
      <c r="BA318" s="47"/>
      <c r="BB318" s="135" t="str">
        <f t="shared" si="28"/>
        <v>||</v>
      </c>
      <c r="BC318" s="137"/>
      <c r="BD318" s="57"/>
      <c r="BE318" s="57"/>
      <c r="BF318" s="17"/>
      <c r="BG318" s="57"/>
      <c r="BH318" s="57"/>
      <c r="BI318" s="57"/>
      <c r="BJ318" s="57"/>
      <c r="BK318" s="57"/>
    </row>
    <row r="319" spans="1:63" outlineLevel="1" x14ac:dyDescent="0.35">
      <c r="A319" s="17"/>
      <c r="B319" s="178"/>
      <c r="C319" s="179"/>
      <c r="D319" s="147"/>
      <c r="E319" s="123"/>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46"/>
      <c r="AQ319" s="46"/>
      <c r="AR319" s="46"/>
      <c r="AS319" s="46"/>
      <c r="AT319" s="46"/>
      <c r="AU319" s="46"/>
      <c r="AV319" s="46"/>
      <c r="AW319" s="46"/>
      <c r="AX319" s="46"/>
      <c r="AY319" s="46"/>
      <c r="AZ319" s="46"/>
      <c r="BA319" s="47"/>
      <c r="BB319" s="135" t="str">
        <f t="shared" si="28"/>
        <v>||</v>
      </c>
      <c r="BC319" s="137"/>
      <c r="BD319" s="57"/>
      <c r="BE319" s="57"/>
      <c r="BF319" s="17"/>
      <c r="BG319" s="57"/>
      <c r="BH319" s="57"/>
      <c r="BI319" s="57"/>
      <c r="BJ319" s="57"/>
      <c r="BK319" s="57"/>
    </row>
    <row r="320" spans="1:63" outlineLevel="1" x14ac:dyDescent="0.35">
      <c r="A320" s="17"/>
      <c r="B320" s="178"/>
      <c r="C320" s="179"/>
      <c r="D320" s="147"/>
      <c r="E320" s="123"/>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46"/>
      <c r="AQ320" s="46"/>
      <c r="AR320" s="46"/>
      <c r="AS320" s="46"/>
      <c r="AT320" s="46"/>
      <c r="AU320" s="46"/>
      <c r="AV320" s="46"/>
      <c r="AW320" s="46"/>
      <c r="AX320" s="46"/>
      <c r="AY320" s="46"/>
      <c r="AZ320" s="46"/>
      <c r="BA320" s="47"/>
      <c r="BB320" s="135" t="str">
        <f t="shared" si="28"/>
        <v>||</v>
      </c>
      <c r="BC320" s="137"/>
      <c r="BD320" s="57"/>
      <c r="BE320" s="57"/>
      <c r="BF320" s="17"/>
      <c r="BG320" s="57"/>
      <c r="BH320" s="57"/>
      <c r="BI320" s="57"/>
      <c r="BJ320" s="57"/>
      <c r="BK320" s="57"/>
    </row>
    <row r="321" spans="1:63" outlineLevel="1" x14ac:dyDescent="0.35">
      <c r="A321" s="17"/>
      <c r="B321" s="178"/>
      <c r="C321" s="179"/>
      <c r="D321" s="147"/>
      <c r="E321" s="123"/>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46"/>
      <c r="AQ321" s="46"/>
      <c r="AR321" s="46"/>
      <c r="AS321" s="46"/>
      <c r="AT321" s="46"/>
      <c r="AU321" s="46"/>
      <c r="AV321" s="46"/>
      <c r="AW321" s="46"/>
      <c r="AX321" s="46"/>
      <c r="AY321" s="46"/>
      <c r="AZ321" s="46"/>
      <c r="BA321" s="47"/>
      <c r="BB321" s="135" t="str">
        <f t="shared" si="28"/>
        <v>||</v>
      </c>
      <c r="BC321" s="137"/>
      <c r="BD321" s="57"/>
      <c r="BE321" s="57"/>
      <c r="BF321" s="17"/>
      <c r="BG321" s="57"/>
      <c r="BH321" s="57"/>
      <c r="BI321" s="57"/>
      <c r="BJ321" s="57"/>
      <c r="BK321" s="57"/>
    </row>
    <row r="322" spans="1:63" outlineLevel="1" x14ac:dyDescent="0.35">
      <c r="A322" s="17"/>
      <c r="B322" s="178"/>
      <c r="C322" s="179"/>
      <c r="D322" s="147"/>
      <c r="E322" s="123"/>
      <c r="F322" s="52"/>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46"/>
      <c r="AQ322" s="46"/>
      <c r="AR322" s="46"/>
      <c r="AS322" s="46"/>
      <c r="AT322" s="46"/>
      <c r="AU322" s="46"/>
      <c r="AV322" s="46"/>
      <c r="AW322" s="46"/>
      <c r="AX322" s="46"/>
      <c r="AY322" s="46"/>
      <c r="AZ322" s="46"/>
      <c r="BA322" s="47"/>
      <c r="BB322" s="135" t="str">
        <f t="shared" si="28"/>
        <v>||</v>
      </c>
      <c r="BC322" s="137"/>
      <c r="BD322" s="57"/>
      <c r="BE322" s="57"/>
      <c r="BF322" s="17"/>
      <c r="BG322" s="57"/>
      <c r="BH322" s="57"/>
      <c r="BI322" s="57"/>
      <c r="BJ322" s="57"/>
      <c r="BK322" s="57"/>
    </row>
    <row r="323" spans="1:63" outlineLevel="1" x14ac:dyDescent="0.35">
      <c r="A323" s="17"/>
      <c r="B323" s="178"/>
      <c r="C323" s="179"/>
      <c r="D323" s="147"/>
      <c r="E323" s="123"/>
      <c r="F323" s="52"/>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46"/>
      <c r="AQ323" s="46"/>
      <c r="AR323" s="46"/>
      <c r="AS323" s="46"/>
      <c r="AT323" s="46"/>
      <c r="AU323" s="46"/>
      <c r="AV323" s="46"/>
      <c r="AW323" s="46"/>
      <c r="AX323" s="46"/>
      <c r="AY323" s="46"/>
      <c r="AZ323" s="46"/>
      <c r="BA323" s="47"/>
      <c r="BB323" s="135" t="str">
        <f t="shared" si="28"/>
        <v>||</v>
      </c>
      <c r="BC323" s="137"/>
      <c r="BD323" s="57"/>
      <c r="BE323" s="57"/>
      <c r="BF323" s="17"/>
      <c r="BG323" s="57"/>
      <c r="BH323" s="57"/>
      <c r="BI323" s="57"/>
      <c r="BJ323" s="57"/>
      <c r="BK323" s="57"/>
    </row>
    <row r="324" spans="1:63" outlineLevel="1" x14ac:dyDescent="0.35">
      <c r="A324" s="17"/>
      <c r="B324" s="178"/>
      <c r="C324" s="179"/>
      <c r="D324" s="147"/>
      <c r="E324" s="123"/>
      <c r="F324" s="52"/>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46"/>
      <c r="AQ324" s="46"/>
      <c r="AR324" s="46"/>
      <c r="AS324" s="46"/>
      <c r="AT324" s="46"/>
      <c r="AU324" s="46"/>
      <c r="AV324" s="46"/>
      <c r="AW324" s="46"/>
      <c r="AX324" s="46"/>
      <c r="AY324" s="46"/>
      <c r="AZ324" s="46"/>
      <c r="BA324" s="47"/>
      <c r="BB324" s="135" t="str">
        <f t="shared" si="28"/>
        <v>||</v>
      </c>
      <c r="BC324" s="137"/>
      <c r="BD324" s="57"/>
      <c r="BE324" s="57"/>
      <c r="BF324" s="17"/>
      <c r="BG324" s="57"/>
      <c r="BH324" s="57"/>
      <c r="BI324" s="57"/>
      <c r="BJ324" s="57"/>
      <c r="BK324" s="57"/>
    </row>
    <row r="325" spans="1:63" outlineLevel="1" x14ac:dyDescent="0.35">
      <c r="A325" s="17"/>
      <c r="B325" s="178"/>
      <c r="C325" s="179"/>
      <c r="D325" s="147"/>
      <c r="E325" s="123"/>
      <c r="F325" s="52"/>
      <c r="G325" s="52"/>
      <c r="H325" s="52"/>
      <c r="I325" s="52"/>
      <c r="J325" s="52"/>
      <c r="K325" s="52"/>
      <c r="L325" s="52"/>
      <c r="M325" s="52"/>
      <c r="N325" s="52"/>
      <c r="O325" s="52"/>
      <c r="P325" s="52"/>
      <c r="Q325" s="52"/>
      <c r="R325" s="52"/>
      <c r="S325" s="52"/>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46"/>
      <c r="AQ325" s="46"/>
      <c r="AR325" s="46"/>
      <c r="AS325" s="46"/>
      <c r="AT325" s="46"/>
      <c r="AU325" s="46"/>
      <c r="AV325" s="46"/>
      <c r="AW325" s="46"/>
      <c r="AX325" s="46"/>
      <c r="AY325" s="46"/>
      <c r="AZ325" s="46"/>
      <c r="BA325" s="47"/>
      <c r="BB325" s="135" t="str">
        <f t="shared" si="28"/>
        <v>||</v>
      </c>
      <c r="BC325" s="137"/>
      <c r="BD325" s="57"/>
      <c r="BE325" s="57"/>
      <c r="BF325" s="17"/>
      <c r="BG325" s="57"/>
      <c r="BH325" s="57"/>
      <c r="BI325" s="57"/>
      <c r="BJ325" s="57"/>
      <c r="BK325" s="57"/>
    </row>
    <row r="326" spans="1:63" outlineLevel="1" x14ac:dyDescent="0.35">
      <c r="A326" s="17"/>
      <c r="B326" s="178"/>
      <c r="C326" s="179"/>
      <c r="D326" s="147"/>
      <c r="E326" s="123"/>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46"/>
      <c r="AQ326" s="46"/>
      <c r="AR326" s="46"/>
      <c r="AS326" s="46"/>
      <c r="AT326" s="46"/>
      <c r="AU326" s="46"/>
      <c r="AV326" s="46"/>
      <c r="AW326" s="46"/>
      <c r="AX326" s="46"/>
      <c r="AY326" s="46"/>
      <c r="AZ326" s="46"/>
      <c r="BA326" s="47"/>
      <c r="BB326" s="135" t="str">
        <f t="shared" si="28"/>
        <v>||</v>
      </c>
      <c r="BC326" s="137"/>
      <c r="BD326" s="57"/>
      <c r="BE326" s="57"/>
      <c r="BF326" s="17"/>
      <c r="BG326" s="57"/>
      <c r="BH326" s="57"/>
      <c r="BI326" s="57"/>
      <c r="BJ326" s="57"/>
      <c r="BK326" s="57"/>
    </row>
    <row r="327" spans="1:63" outlineLevel="1" x14ac:dyDescent="0.35">
      <c r="A327" s="17"/>
      <c r="B327" s="178"/>
      <c r="C327" s="179"/>
      <c r="D327" s="147"/>
      <c r="E327" s="123"/>
      <c r="F327" s="52"/>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52"/>
      <c r="AJ327" s="52"/>
      <c r="AK327" s="52"/>
      <c r="AL327" s="52"/>
      <c r="AM327" s="52"/>
      <c r="AN327" s="52"/>
      <c r="AO327" s="52"/>
      <c r="AP327" s="46"/>
      <c r="AQ327" s="46"/>
      <c r="AR327" s="46"/>
      <c r="AS327" s="46"/>
      <c r="AT327" s="46"/>
      <c r="AU327" s="46"/>
      <c r="AV327" s="46"/>
      <c r="AW327" s="46"/>
      <c r="AX327" s="46"/>
      <c r="AY327" s="46"/>
      <c r="AZ327" s="46"/>
      <c r="BA327" s="47"/>
      <c r="BB327" s="135" t="str">
        <f t="shared" si="28"/>
        <v>||</v>
      </c>
      <c r="BC327" s="137"/>
      <c r="BD327" s="57"/>
      <c r="BE327" s="57"/>
      <c r="BF327" s="17"/>
      <c r="BG327" s="57"/>
      <c r="BH327" s="57"/>
      <c r="BI327" s="57"/>
      <c r="BJ327" s="57"/>
      <c r="BK327" s="57"/>
    </row>
    <row r="328" spans="1:63" outlineLevel="1" x14ac:dyDescent="0.35">
      <c r="A328" s="17"/>
      <c r="B328" s="178"/>
      <c r="C328" s="179"/>
      <c r="D328" s="147"/>
      <c r="E328" s="123"/>
      <c r="F328" s="52"/>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c r="AD328" s="52"/>
      <c r="AE328" s="52"/>
      <c r="AF328" s="52"/>
      <c r="AG328" s="52"/>
      <c r="AH328" s="52"/>
      <c r="AI328" s="52"/>
      <c r="AJ328" s="52"/>
      <c r="AK328" s="52"/>
      <c r="AL328" s="52"/>
      <c r="AM328" s="52"/>
      <c r="AN328" s="52"/>
      <c r="AO328" s="52"/>
      <c r="AP328" s="46"/>
      <c r="AQ328" s="46"/>
      <c r="AR328" s="46"/>
      <c r="AS328" s="46"/>
      <c r="AT328" s="46"/>
      <c r="AU328" s="46"/>
      <c r="AV328" s="46"/>
      <c r="AW328" s="46"/>
      <c r="AX328" s="46"/>
      <c r="AY328" s="46"/>
      <c r="AZ328" s="46"/>
      <c r="BA328" s="47"/>
      <c r="BB328" s="135" t="str">
        <f t="shared" si="28"/>
        <v>||</v>
      </c>
      <c r="BC328" s="137"/>
      <c r="BD328" s="57"/>
      <c r="BE328" s="57"/>
      <c r="BF328" s="17"/>
      <c r="BG328" s="57"/>
      <c r="BH328" s="57"/>
      <c r="BI328" s="57"/>
      <c r="BJ328" s="57"/>
      <c r="BK328" s="57"/>
    </row>
    <row r="329" spans="1:63" outlineLevel="1" x14ac:dyDescent="0.35">
      <c r="A329" s="17"/>
      <c r="B329" s="178"/>
      <c r="C329" s="179"/>
      <c r="D329" s="147"/>
      <c r="E329" s="123"/>
      <c r="F329" s="52"/>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c r="AD329" s="52"/>
      <c r="AE329" s="52"/>
      <c r="AF329" s="52"/>
      <c r="AG329" s="52"/>
      <c r="AH329" s="52"/>
      <c r="AI329" s="52"/>
      <c r="AJ329" s="52"/>
      <c r="AK329" s="52"/>
      <c r="AL329" s="52"/>
      <c r="AM329" s="52"/>
      <c r="AN329" s="52"/>
      <c r="AO329" s="52"/>
      <c r="AP329" s="46"/>
      <c r="AQ329" s="46"/>
      <c r="AR329" s="46"/>
      <c r="AS329" s="46"/>
      <c r="AT329" s="46"/>
      <c r="AU329" s="46"/>
      <c r="AV329" s="46"/>
      <c r="AW329" s="46"/>
      <c r="AX329" s="46"/>
      <c r="AY329" s="46"/>
      <c r="AZ329" s="46"/>
      <c r="BA329" s="47"/>
      <c r="BB329" s="135" t="str">
        <f t="shared" si="28"/>
        <v>||</v>
      </c>
      <c r="BC329" s="137"/>
      <c r="BD329" s="57"/>
      <c r="BE329" s="57"/>
      <c r="BF329" s="17"/>
      <c r="BG329" s="57"/>
      <c r="BH329" s="57"/>
      <c r="BI329" s="57"/>
      <c r="BJ329" s="57"/>
      <c r="BK329" s="57"/>
    </row>
    <row r="330" spans="1:63" outlineLevel="1" x14ac:dyDescent="0.35">
      <c r="A330" s="17"/>
      <c r="B330" s="178"/>
      <c r="C330" s="179"/>
      <c r="D330" s="147"/>
      <c r="E330" s="123"/>
      <c r="F330" s="52"/>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52"/>
      <c r="AJ330" s="52"/>
      <c r="AK330" s="52"/>
      <c r="AL330" s="52"/>
      <c r="AM330" s="52"/>
      <c r="AN330" s="52"/>
      <c r="AO330" s="52"/>
      <c r="AP330" s="46"/>
      <c r="AQ330" s="46"/>
      <c r="AR330" s="46"/>
      <c r="AS330" s="46"/>
      <c r="AT330" s="46"/>
      <c r="AU330" s="46"/>
      <c r="AV330" s="46"/>
      <c r="AW330" s="46"/>
      <c r="AX330" s="46"/>
      <c r="AY330" s="46"/>
      <c r="AZ330" s="46"/>
      <c r="BA330" s="47"/>
      <c r="BB330" s="135" t="str">
        <f t="shared" si="28"/>
        <v>||</v>
      </c>
      <c r="BC330" s="137"/>
      <c r="BD330" s="57"/>
      <c r="BE330" s="57"/>
      <c r="BF330" s="17"/>
      <c r="BG330" s="57"/>
      <c r="BH330" s="57"/>
      <c r="BI330" s="57"/>
      <c r="BJ330" s="57"/>
      <c r="BK330" s="57"/>
    </row>
    <row r="331" spans="1:63" outlineLevel="1" x14ac:dyDescent="0.35">
      <c r="A331" s="17"/>
      <c r="B331" s="178"/>
      <c r="C331" s="179"/>
      <c r="D331" s="147"/>
      <c r="E331" s="123"/>
      <c r="F331" s="52"/>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c r="AD331" s="52"/>
      <c r="AE331" s="52"/>
      <c r="AF331" s="52"/>
      <c r="AG331" s="52"/>
      <c r="AH331" s="52"/>
      <c r="AI331" s="52"/>
      <c r="AJ331" s="52"/>
      <c r="AK331" s="52"/>
      <c r="AL331" s="52"/>
      <c r="AM331" s="52"/>
      <c r="AN331" s="52"/>
      <c r="AO331" s="52"/>
      <c r="AP331" s="46"/>
      <c r="AQ331" s="46"/>
      <c r="AR331" s="46"/>
      <c r="AS331" s="46"/>
      <c r="AT331" s="46"/>
      <c r="AU331" s="46"/>
      <c r="AV331" s="46"/>
      <c r="AW331" s="46"/>
      <c r="AX331" s="46"/>
      <c r="AY331" s="46"/>
      <c r="AZ331" s="46"/>
      <c r="BA331" s="47"/>
      <c r="BB331" s="135" t="str">
        <f t="shared" si="28"/>
        <v>||</v>
      </c>
      <c r="BC331" s="137"/>
      <c r="BD331" s="57"/>
      <c r="BE331" s="57"/>
      <c r="BF331" s="17"/>
      <c r="BG331" s="57"/>
      <c r="BH331" s="57"/>
      <c r="BI331" s="57"/>
      <c r="BJ331" s="57"/>
      <c r="BK331" s="57"/>
    </row>
    <row r="332" spans="1:63" outlineLevel="1" x14ac:dyDescent="0.35">
      <c r="A332" s="17"/>
      <c r="B332" s="178"/>
      <c r="C332" s="179"/>
      <c r="D332" s="147"/>
      <c r="E332" s="123"/>
      <c r="F332" s="52"/>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2"/>
      <c r="AF332" s="52"/>
      <c r="AG332" s="52"/>
      <c r="AH332" s="52"/>
      <c r="AI332" s="52"/>
      <c r="AJ332" s="52"/>
      <c r="AK332" s="52"/>
      <c r="AL332" s="52"/>
      <c r="AM332" s="52"/>
      <c r="AN332" s="52"/>
      <c r="AO332" s="52"/>
      <c r="AP332" s="46"/>
      <c r="AQ332" s="46"/>
      <c r="AR332" s="46"/>
      <c r="AS332" s="46"/>
      <c r="AT332" s="46"/>
      <c r="AU332" s="46"/>
      <c r="AV332" s="46"/>
      <c r="AW332" s="46"/>
      <c r="AX332" s="46"/>
      <c r="AY332" s="46"/>
      <c r="AZ332" s="46"/>
      <c r="BA332" s="47"/>
      <c r="BB332" s="135" t="str">
        <f t="shared" si="28"/>
        <v>||</v>
      </c>
      <c r="BC332" s="137"/>
      <c r="BD332" s="57"/>
      <c r="BE332" s="57"/>
      <c r="BF332" s="17"/>
      <c r="BG332" s="57"/>
      <c r="BH332" s="57"/>
      <c r="BI332" s="57"/>
      <c r="BJ332" s="57"/>
      <c r="BK332" s="57"/>
    </row>
    <row r="333" spans="1:63" outlineLevel="1" x14ac:dyDescent="0.35">
      <c r="A333" s="17"/>
      <c r="B333" s="178"/>
      <c r="C333" s="179"/>
      <c r="D333" s="147"/>
      <c r="E333" s="123"/>
      <c r="F333" s="52"/>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c r="AG333" s="52"/>
      <c r="AH333" s="52"/>
      <c r="AI333" s="52"/>
      <c r="AJ333" s="52"/>
      <c r="AK333" s="52"/>
      <c r="AL333" s="52"/>
      <c r="AM333" s="52"/>
      <c r="AN333" s="52"/>
      <c r="AO333" s="52"/>
      <c r="AP333" s="46"/>
      <c r="AQ333" s="46"/>
      <c r="AR333" s="46"/>
      <c r="AS333" s="46"/>
      <c r="AT333" s="46"/>
      <c r="AU333" s="46"/>
      <c r="AV333" s="46"/>
      <c r="AW333" s="46"/>
      <c r="AX333" s="46"/>
      <c r="AY333" s="46"/>
      <c r="AZ333" s="46"/>
      <c r="BA333" s="47"/>
      <c r="BB333" s="135" t="str">
        <f t="shared" si="28"/>
        <v>||</v>
      </c>
      <c r="BC333" s="137"/>
      <c r="BD333" s="57"/>
      <c r="BE333" s="57"/>
      <c r="BF333" s="17"/>
      <c r="BG333" s="57"/>
      <c r="BH333" s="57"/>
      <c r="BI333" s="57"/>
      <c r="BJ333" s="57"/>
      <c r="BK333" s="57"/>
    </row>
    <row r="334" spans="1:63" outlineLevel="1" x14ac:dyDescent="0.35">
      <c r="A334" s="17"/>
      <c r="B334" s="178"/>
      <c r="C334" s="179"/>
      <c r="D334" s="147"/>
      <c r="E334" s="123"/>
      <c r="F334" s="52"/>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2"/>
      <c r="AF334" s="52"/>
      <c r="AG334" s="52"/>
      <c r="AH334" s="52"/>
      <c r="AI334" s="52"/>
      <c r="AJ334" s="52"/>
      <c r="AK334" s="52"/>
      <c r="AL334" s="52"/>
      <c r="AM334" s="52"/>
      <c r="AN334" s="52"/>
      <c r="AO334" s="52"/>
      <c r="AP334" s="46"/>
      <c r="AQ334" s="46"/>
      <c r="AR334" s="46"/>
      <c r="AS334" s="46"/>
      <c r="AT334" s="46"/>
      <c r="AU334" s="46"/>
      <c r="AV334" s="46"/>
      <c r="AW334" s="46"/>
      <c r="AX334" s="46"/>
      <c r="AY334" s="46"/>
      <c r="AZ334" s="46"/>
      <c r="BA334" s="47"/>
      <c r="BB334" s="135" t="str">
        <f t="shared" si="28"/>
        <v>||</v>
      </c>
      <c r="BC334" s="137"/>
      <c r="BD334" s="57"/>
      <c r="BE334" s="57"/>
      <c r="BF334" s="17"/>
      <c r="BG334" s="57"/>
      <c r="BH334" s="57"/>
      <c r="BI334" s="57"/>
      <c r="BJ334" s="57"/>
      <c r="BK334" s="57"/>
    </row>
    <row r="335" spans="1:63" outlineLevel="1" x14ac:dyDescent="0.35">
      <c r="A335" s="17"/>
      <c r="B335" s="178"/>
      <c r="C335" s="179"/>
      <c r="D335" s="147"/>
      <c r="E335" s="123"/>
      <c r="F335" s="52"/>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c r="AG335" s="52"/>
      <c r="AH335" s="52"/>
      <c r="AI335" s="52"/>
      <c r="AJ335" s="52"/>
      <c r="AK335" s="52"/>
      <c r="AL335" s="52"/>
      <c r="AM335" s="52"/>
      <c r="AN335" s="52"/>
      <c r="AO335" s="52"/>
      <c r="AP335" s="46"/>
      <c r="AQ335" s="46"/>
      <c r="AR335" s="46"/>
      <c r="AS335" s="46"/>
      <c r="AT335" s="46"/>
      <c r="AU335" s="46"/>
      <c r="AV335" s="46"/>
      <c r="AW335" s="46"/>
      <c r="AX335" s="46"/>
      <c r="AY335" s="46"/>
      <c r="AZ335" s="46"/>
      <c r="BA335" s="47"/>
      <c r="BB335" s="135" t="str">
        <f t="shared" si="28"/>
        <v>||</v>
      </c>
      <c r="BC335" s="137"/>
      <c r="BD335" s="57"/>
      <c r="BE335" s="57"/>
      <c r="BF335" s="17"/>
      <c r="BG335" s="57"/>
      <c r="BH335" s="57"/>
      <c r="BI335" s="57"/>
      <c r="BJ335" s="57"/>
      <c r="BK335" s="57"/>
    </row>
    <row r="336" spans="1:63" outlineLevel="1" x14ac:dyDescent="0.35">
      <c r="A336" s="17"/>
      <c r="B336" s="178"/>
      <c r="C336" s="179"/>
      <c r="D336" s="147"/>
      <c r="E336" s="123"/>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2"/>
      <c r="AF336" s="52"/>
      <c r="AG336" s="52"/>
      <c r="AH336" s="52"/>
      <c r="AI336" s="52"/>
      <c r="AJ336" s="52"/>
      <c r="AK336" s="52"/>
      <c r="AL336" s="52"/>
      <c r="AM336" s="52"/>
      <c r="AN336" s="52"/>
      <c r="AO336" s="52"/>
      <c r="AP336" s="46"/>
      <c r="AQ336" s="46"/>
      <c r="AR336" s="46"/>
      <c r="AS336" s="46"/>
      <c r="AT336" s="46"/>
      <c r="AU336" s="46"/>
      <c r="AV336" s="46"/>
      <c r="AW336" s="46"/>
      <c r="AX336" s="46"/>
      <c r="AY336" s="46"/>
      <c r="AZ336" s="46"/>
      <c r="BA336" s="47"/>
      <c r="BB336" s="135" t="str">
        <f t="shared" si="28"/>
        <v>||</v>
      </c>
      <c r="BC336" s="137"/>
      <c r="BD336" s="57"/>
      <c r="BE336" s="57"/>
      <c r="BF336" s="17"/>
      <c r="BG336" s="57"/>
      <c r="BH336" s="57"/>
      <c r="BI336" s="57"/>
      <c r="BJ336" s="57"/>
      <c r="BK336" s="57"/>
    </row>
    <row r="337" spans="1:63" outlineLevel="1" x14ac:dyDescent="0.35">
      <c r="A337" s="17"/>
      <c r="B337" s="178"/>
      <c r="C337" s="179"/>
      <c r="D337" s="147"/>
      <c r="E337" s="123"/>
      <c r="F337" s="52"/>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c r="AD337" s="52"/>
      <c r="AE337" s="52"/>
      <c r="AF337" s="52"/>
      <c r="AG337" s="52"/>
      <c r="AH337" s="52"/>
      <c r="AI337" s="52"/>
      <c r="AJ337" s="52"/>
      <c r="AK337" s="52"/>
      <c r="AL337" s="52"/>
      <c r="AM337" s="52"/>
      <c r="AN337" s="52"/>
      <c r="AO337" s="52"/>
      <c r="AP337" s="46"/>
      <c r="AQ337" s="46"/>
      <c r="AR337" s="46"/>
      <c r="AS337" s="46"/>
      <c r="AT337" s="46"/>
      <c r="AU337" s="46"/>
      <c r="AV337" s="46"/>
      <c r="AW337" s="46"/>
      <c r="AX337" s="46"/>
      <c r="AY337" s="46"/>
      <c r="AZ337" s="46"/>
      <c r="BA337" s="47"/>
      <c r="BB337" s="135" t="str">
        <f t="shared" si="28"/>
        <v>||</v>
      </c>
      <c r="BC337" s="137"/>
      <c r="BD337" s="57"/>
      <c r="BE337" s="57"/>
      <c r="BF337" s="17"/>
      <c r="BG337" s="57"/>
      <c r="BH337" s="57"/>
      <c r="BI337" s="57"/>
      <c r="BJ337" s="57"/>
      <c r="BK337" s="57"/>
    </row>
    <row r="338" spans="1:63" outlineLevel="1" x14ac:dyDescent="0.35">
      <c r="A338" s="17"/>
      <c r="B338" s="178"/>
      <c r="C338" s="179"/>
      <c r="D338" s="147"/>
      <c r="E338" s="123"/>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46"/>
      <c r="AQ338" s="46"/>
      <c r="AR338" s="46"/>
      <c r="AS338" s="46"/>
      <c r="AT338" s="46"/>
      <c r="AU338" s="46"/>
      <c r="AV338" s="46"/>
      <c r="AW338" s="46"/>
      <c r="AX338" s="46"/>
      <c r="AY338" s="46"/>
      <c r="AZ338" s="46"/>
      <c r="BA338" s="47"/>
      <c r="BB338" s="135" t="str">
        <f t="shared" si="28"/>
        <v>||</v>
      </c>
      <c r="BC338" s="137"/>
      <c r="BD338" s="57"/>
      <c r="BE338" s="57"/>
      <c r="BF338" s="17"/>
      <c r="BG338" s="57"/>
      <c r="BH338" s="57"/>
      <c r="BI338" s="57"/>
      <c r="BJ338" s="57"/>
      <c r="BK338" s="57"/>
    </row>
    <row r="339" spans="1:63" outlineLevel="1" x14ac:dyDescent="0.35">
      <c r="A339" s="17"/>
      <c r="B339" s="178"/>
      <c r="C339" s="179"/>
      <c r="D339" s="147"/>
      <c r="E339" s="123"/>
      <c r="F339" s="52"/>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c r="AD339" s="52"/>
      <c r="AE339" s="52"/>
      <c r="AF339" s="52"/>
      <c r="AG339" s="52"/>
      <c r="AH339" s="52"/>
      <c r="AI339" s="52"/>
      <c r="AJ339" s="52"/>
      <c r="AK339" s="52"/>
      <c r="AL339" s="52"/>
      <c r="AM339" s="52"/>
      <c r="AN339" s="52"/>
      <c r="AO339" s="52"/>
      <c r="AP339" s="46"/>
      <c r="AQ339" s="46"/>
      <c r="AR339" s="46"/>
      <c r="AS339" s="46"/>
      <c r="AT339" s="46"/>
      <c r="AU339" s="46"/>
      <c r="AV339" s="46"/>
      <c r="AW339" s="46"/>
      <c r="AX339" s="46"/>
      <c r="AY339" s="46"/>
      <c r="AZ339" s="46"/>
      <c r="BA339" s="47"/>
      <c r="BB339" s="135" t="str">
        <f t="shared" si="28"/>
        <v>||</v>
      </c>
      <c r="BC339" s="137"/>
      <c r="BD339" s="57"/>
      <c r="BE339" s="57"/>
      <c r="BF339" s="17"/>
      <c r="BG339" s="57"/>
      <c r="BH339" s="57"/>
      <c r="BI339" s="57"/>
      <c r="BJ339" s="57"/>
      <c r="BK339" s="57"/>
    </row>
    <row r="340" spans="1:63" outlineLevel="1" x14ac:dyDescent="0.35">
      <c r="A340" s="17"/>
      <c r="B340" s="178"/>
      <c r="C340" s="179"/>
      <c r="D340" s="147"/>
      <c r="E340" s="123"/>
      <c r="F340" s="52"/>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c r="AD340" s="52"/>
      <c r="AE340" s="52"/>
      <c r="AF340" s="52"/>
      <c r="AG340" s="52"/>
      <c r="AH340" s="52"/>
      <c r="AI340" s="52"/>
      <c r="AJ340" s="52"/>
      <c r="AK340" s="52"/>
      <c r="AL340" s="52"/>
      <c r="AM340" s="52"/>
      <c r="AN340" s="52"/>
      <c r="AO340" s="52"/>
      <c r="AP340" s="46"/>
      <c r="AQ340" s="46"/>
      <c r="AR340" s="46"/>
      <c r="AS340" s="46"/>
      <c r="AT340" s="46"/>
      <c r="AU340" s="46"/>
      <c r="AV340" s="46"/>
      <c r="AW340" s="46"/>
      <c r="AX340" s="46"/>
      <c r="AY340" s="46"/>
      <c r="AZ340" s="46"/>
      <c r="BA340" s="47"/>
      <c r="BB340" s="135" t="str">
        <f t="shared" si="28"/>
        <v>||</v>
      </c>
      <c r="BC340" s="137"/>
      <c r="BD340" s="57"/>
      <c r="BE340" s="57"/>
      <c r="BF340" s="17"/>
      <c r="BG340" s="57"/>
      <c r="BH340" s="57"/>
      <c r="BI340" s="57"/>
      <c r="BJ340" s="57"/>
      <c r="BK340" s="57"/>
    </row>
    <row r="341" spans="1:63" outlineLevel="1" x14ac:dyDescent="0.35">
      <c r="A341" s="17"/>
      <c r="B341" s="178"/>
      <c r="C341" s="179"/>
      <c r="D341" s="147"/>
      <c r="E341" s="123"/>
      <c r="F341" s="52"/>
      <c r="G341" s="52"/>
      <c r="H341" s="52"/>
      <c r="I341" s="52"/>
      <c r="J341" s="52"/>
      <c r="K341" s="52"/>
      <c r="L341" s="52"/>
      <c r="M341" s="52"/>
      <c r="N341" s="52"/>
      <c r="O341" s="52"/>
      <c r="P341" s="52"/>
      <c r="Q341" s="52"/>
      <c r="R341" s="52"/>
      <c r="S341" s="52"/>
      <c r="T341" s="52"/>
      <c r="U341" s="52"/>
      <c r="V341" s="52"/>
      <c r="W341" s="52"/>
      <c r="X341" s="52"/>
      <c r="Y341" s="52"/>
      <c r="Z341" s="52"/>
      <c r="AA341" s="52"/>
      <c r="AB341" s="52"/>
      <c r="AC341" s="52"/>
      <c r="AD341" s="52"/>
      <c r="AE341" s="52"/>
      <c r="AF341" s="52"/>
      <c r="AG341" s="52"/>
      <c r="AH341" s="52"/>
      <c r="AI341" s="52"/>
      <c r="AJ341" s="52"/>
      <c r="AK341" s="52"/>
      <c r="AL341" s="52"/>
      <c r="AM341" s="52"/>
      <c r="AN341" s="52"/>
      <c r="AO341" s="52"/>
      <c r="AP341" s="46"/>
      <c r="AQ341" s="46"/>
      <c r="AR341" s="46"/>
      <c r="AS341" s="46"/>
      <c r="AT341" s="46"/>
      <c r="AU341" s="46"/>
      <c r="AV341" s="46"/>
      <c r="AW341" s="46"/>
      <c r="AX341" s="46"/>
      <c r="AY341" s="46"/>
      <c r="AZ341" s="46"/>
      <c r="BA341" s="47"/>
      <c r="BB341" s="135" t="str">
        <f t="shared" si="28"/>
        <v>||</v>
      </c>
      <c r="BC341" s="137"/>
      <c r="BD341" s="57"/>
      <c r="BE341" s="57"/>
      <c r="BF341" s="17"/>
      <c r="BG341" s="57"/>
      <c r="BH341" s="57"/>
      <c r="BI341" s="57"/>
      <c r="BJ341" s="57"/>
      <c r="BK341" s="57"/>
    </row>
    <row r="342" spans="1:63" outlineLevel="1" x14ac:dyDescent="0.35">
      <c r="A342" s="17"/>
      <c r="B342" s="178"/>
      <c r="C342" s="179"/>
      <c r="D342" s="147"/>
      <c r="E342" s="123"/>
      <c r="F342" s="52"/>
      <c r="G342" s="52"/>
      <c r="H342" s="52"/>
      <c r="I342" s="52"/>
      <c r="J342" s="52"/>
      <c r="K342" s="52"/>
      <c r="L342" s="52"/>
      <c r="M342" s="52"/>
      <c r="N342" s="52"/>
      <c r="O342" s="52"/>
      <c r="P342" s="52"/>
      <c r="Q342" s="52"/>
      <c r="R342" s="52"/>
      <c r="S342" s="52"/>
      <c r="T342" s="52"/>
      <c r="U342" s="52"/>
      <c r="V342" s="52"/>
      <c r="W342" s="52"/>
      <c r="X342" s="52"/>
      <c r="Y342" s="52"/>
      <c r="Z342" s="52"/>
      <c r="AA342" s="52"/>
      <c r="AB342" s="52"/>
      <c r="AC342" s="52"/>
      <c r="AD342" s="52"/>
      <c r="AE342" s="52"/>
      <c r="AF342" s="52"/>
      <c r="AG342" s="52"/>
      <c r="AH342" s="52"/>
      <c r="AI342" s="52"/>
      <c r="AJ342" s="52"/>
      <c r="AK342" s="52"/>
      <c r="AL342" s="52"/>
      <c r="AM342" s="52"/>
      <c r="AN342" s="52"/>
      <c r="AO342" s="52"/>
      <c r="AP342" s="46"/>
      <c r="AQ342" s="46"/>
      <c r="AR342" s="46"/>
      <c r="AS342" s="46"/>
      <c r="AT342" s="46"/>
      <c r="AU342" s="46"/>
      <c r="AV342" s="46"/>
      <c r="AW342" s="46"/>
      <c r="AX342" s="46"/>
      <c r="AY342" s="46"/>
      <c r="AZ342" s="46"/>
      <c r="BA342" s="47"/>
      <c r="BB342" s="135" t="str">
        <f t="shared" si="28"/>
        <v>||</v>
      </c>
      <c r="BC342" s="137"/>
      <c r="BD342" s="57"/>
      <c r="BE342" s="57"/>
      <c r="BF342" s="17"/>
      <c r="BG342" s="57"/>
      <c r="BH342" s="57"/>
      <c r="BI342" s="57"/>
      <c r="BJ342" s="57"/>
      <c r="BK342" s="57"/>
    </row>
    <row r="343" spans="1:63" outlineLevel="1" x14ac:dyDescent="0.35">
      <c r="A343" s="17"/>
      <c r="B343" s="178"/>
      <c r="C343" s="179"/>
      <c r="D343" s="147"/>
      <c r="E343" s="123"/>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2"/>
      <c r="AK343" s="52"/>
      <c r="AL343" s="52"/>
      <c r="AM343" s="52"/>
      <c r="AN343" s="52"/>
      <c r="AO343" s="52"/>
      <c r="AP343" s="46"/>
      <c r="AQ343" s="46"/>
      <c r="AR343" s="46"/>
      <c r="AS343" s="46"/>
      <c r="AT343" s="46"/>
      <c r="AU343" s="46"/>
      <c r="AV343" s="46"/>
      <c r="AW343" s="46"/>
      <c r="AX343" s="46"/>
      <c r="AY343" s="46"/>
      <c r="AZ343" s="46"/>
      <c r="BA343" s="47"/>
      <c r="BB343" s="135" t="str">
        <f t="shared" si="28"/>
        <v>||</v>
      </c>
      <c r="BC343" s="137"/>
      <c r="BD343" s="57"/>
      <c r="BE343" s="57"/>
      <c r="BF343" s="17"/>
      <c r="BG343" s="57"/>
      <c r="BH343" s="57"/>
      <c r="BI343" s="57"/>
      <c r="BJ343" s="57"/>
      <c r="BK343" s="57"/>
    </row>
    <row r="344" spans="1:63" outlineLevel="1" x14ac:dyDescent="0.35">
      <c r="A344" s="17"/>
      <c r="B344" s="178"/>
      <c r="C344" s="179"/>
      <c r="D344" s="147"/>
      <c r="E344" s="123"/>
      <c r="F344" s="52"/>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c r="AD344" s="52"/>
      <c r="AE344" s="52"/>
      <c r="AF344" s="52"/>
      <c r="AG344" s="52"/>
      <c r="AH344" s="52"/>
      <c r="AI344" s="52"/>
      <c r="AJ344" s="52"/>
      <c r="AK344" s="52"/>
      <c r="AL344" s="52"/>
      <c r="AM344" s="52"/>
      <c r="AN344" s="52"/>
      <c r="AO344" s="52"/>
      <c r="AP344" s="46"/>
      <c r="AQ344" s="46"/>
      <c r="AR344" s="46"/>
      <c r="AS344" s="46"/>
      <c r="AT344" s="46"/>
      <c r="AU344" s="46"/>
      <c r="AV344" s="46"/>
      <c r="AW344" s="46"/>
      <c r="AX344" s="46"/>
      <c r="AY344" s="46"/>
      <c r="AZ344" s="46"/>
      <c r="BA344" s="47"/>
      <c r="BB344" s="135" t="str">
        <f t="shared" si="28"/>
        <v>||</v>
      </c>
      <c r="BC344" s="137"/>
      <c r="BD344" s="57"/>
      <c r="BE344" s="57"/>
      <c r="BF344" s="17"/>
      <c r="BG344" s="57"/>
      <c r="BH344" s="57"/>
      <c r="BI344" s="57"/>
      <c r="BJ344" s="57"/>
      <c r="BK344" s="57"/>
    </row>
    <row r="345" spans="1:63" outlineLevel="1" x14ac:dyDescent="0.35">
      <c r="A345" s="17"/>
      <c r="B345" s="178"/>
      <c r="C345" s="179"/>
      <c r="D345" s="147"/>
      <c r="E345" s="123"/>
      <c r="F345" s="52"/>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c r="AD345" s="52"/>
      <c r="AE345" s="52"/>
      <c r="AF345" s="52"/>
      <c r="AG345" s="52"/>
      <c r="AH345" s="52"/>
      <c r="AI345" s="52"/>
      <c r="AJ345" s="52"/>
      <c r="AK345" s="52"/>
      <c r="AL345" s="52"/>
      <c r="AM345" s="52"/>
      <c r="AN345" s="52"/>
      <c r="AO345" s="52"/>
      <c r="AP345" s="46"/>
      <c r="AQ345" s="46"/>
      <c r="AR345" s="46"/>
      <c r="AS345" s="46"/>
      <c r="AT345" s="46"/>
      <c r="AU345" s="46"/>
      <c r="AV345" s="46"/>
      <c r="AW345" s="46"/>
      <c r="AX345" s="46"/>
      <c r="AY345" s="46"/>
      <c r="AZ345" s="46"/>
      <c r="BA345" s="47"/>
      <c r="BB345" s="135" t="str">
        <f t="shared" si="28"/>
        <v>||</v>
      </c>
      <c r="BC345" s="137"/>
      <c r="BD345" s="57"/>
      <c r="BE345" s="57"/>
      <c r="BF345" s="17"/>
      <c r="BG345" s="57"/>
      <c r="BH345" s="57"/>
      <c r="BI345" s="57"/>
      <c r="BJ345" s="57"/>
      <c r="BK345" s="57"/>
    </row>
    <row r="346" spans="1:63" outlineLevel="1" x14ac:dyDescent="0.35">
      <c r="A346" s="17"/>
      <c r="B346" s="178"/>
      <c r="C346" s="179"/>
      <c r="D346" s="147"/>
      <c r="E346" s="123"/>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46"/>
      <c r="AQ346" s="46"/>
      <c r="AR346" s="46"/>
      <c r="AS346" s="46"/>
      <c r="AT346" s="46"/>
      <c r="AU346" s="46"/>
      <c r="AV346" s="46"/>
      <c r="AW346" s="46"/>
      <c r="AX346" s="46"/>
      <c r="AY346" s="46"/>
      <c r="AZ346" s="46"/>
      <c r="BA346" s="47"/>
      <c r="BB346" s="135" t="str">
        <f t="shared" si="28"/>
        <v>||</v>
      </c>
      <c r="BC346" s="137"/>
      <c r="BD346" s="57"/>
      <c r="BE346" s="57"/>
      <c r="BF346" s="17"/>
      <c r="BG346" s="57"/>
      <c r="BH346" s="57"/>
      <c r="BI346" s="57"/>
      <c r="BJ346" s="57"/>
      <c r="BK346" s="57"/>
    </row>
    <row r="347" spans="1:63" outlineLevel="1" x14ac:dyDescent="0.35">
      <c r="A347" s="17"/>
      <c r="B347" s="178"/>
      <c r="C347" s="179"/>
      <c r="D347" s="147"/>
      <c r="E347" s="123"/>
      <c r="F347" s="52"/>
      <c r="G347" s="52"/>
      <c r="H347" s="52"/>
      <c r="I347" s="52"/>
      <c r="J347" s="52"/>
      <c r="K347" s="52"/>
      <c r="L347" s="52"/>
      <c r="M347" s="52"/>
      <c r="N347" s="52"/>
      <c r="O347" s="52"/>
      <c r="P347" s="52"/>
      <c r="Q347" s="52"/>
      <c r="R347" s="52"/>
      <c r="S347" s="52"/>
      <c r="T347" s="52"/>
      <c r="U347" s="52"/>
      <c r="V347" s="52"/>
      <c r="W347" s="52"/>
      <c r="X347" s="52"/>
      <c r="Y347" s="52"/>
      <c r="Z347" s="52"/>
      <c r="AA347" s="52"/>
      <c r="AB347" s="52"/>
      <c r="AC347" s="52"/>
      <c r="AD347" s="52"/>
      <c r="AE347" s="52"/>
      <c r="AF347" s="52"/>
      <c r="AG347" s="52"/>
      <c r="AH347" s="52"/>
      <c r="AI347" s="52"/>
      <c r="AJ347" s="52"/>
      <c r="AK347" s="52"/>
      <c r="AL347" s="52"/>
      <c r="AM347" s="52"/>
      <c r="AN347" s="52"/>
      <c r="AO347" s="52"/>
      <c r="AP347" s="46"/>
      <c r="AQ347" s="46"/>
      <c r="AR347" s="46"/>
      <c r="AS347" s="46"/>
      <c r="AT347" s="46"/>
      <c r="AU347" s="46"/>
      <c r="AV347" s="46"/>
      <c r="AW347" s="46"/>
      <c r="AX347" s="46"/>
      <c r="AY347" s="46"/>
      <c r="AZ347" s="46"/>
      <c r="BA347" s="47"/>
      <c r="BB347" s="135" t="str">
        <f t="shared" si="28"/>
        <v>||</v>
      </c>
      <c r="BC347" s="137"/>
      <c r="BD347" s="57"/>
      <c r="BE347" s="57"/>
      <c r="BF347" s="17"/>
      <c r="BG347" s="57"/>
      <c r="BH347" s="57"/>
      <c r="BI347" s="57"/>
      <c r="BJ347" s="57"/>
      <c r="BK347" s="57"/>
    </row>
    <row r="348" spans="1:63" outlineLevel="1" x14ac:dyDescent="0.35">
      <c r="A348" s="17"/>
      <c r="B348" s="140"/>
      <c r="C348" s="139"/>
      <c r="D348" s="147"/>
      <c r="E348" s="123"/>
      <c r="F348" s="52"/>
      <c r="G348" s="52"/>
      <c r="H348" s="52"/>
      <c r="I348" s="52"/>
      <c r="J348" s="52"/>
      <c r="K348" s="52"/>
      <c r="L348" s="52"/>
      <c r="M348" s="52"/>
      <c r="N348" s="52"/>
      <c r="O348" s="52"/>
      <c r="P348" s="52"/>
      <c r="Q348" s="52"/>
      <c r="R348" s="52"/>
      <c r="S348" s="52"/>
      <c r="T348" s="52"/>
      <c r="U348" s="52"/>
      <c r="V348" s="52"/>
      <c r="W348" s="52"/>
      <c r="X348" s="52"/>
      <c r="Y348" s="52"/>
      <c r="Z348" s="52"/>
      <c r="AA348" s="52"/>
      <c r="AB348" s="52"/>
      <c r="AC348" s="52"/>
      <c r="AD348" s="52"/>
      <c r="AE348" s="52"/>
      <c r="AF348" s="52"/>
      <c r="AG348" s="52"/>
      <c r="AH348" s="52"/>
      <c r="AI348" s="52"/>
      <c r="AJ348" s="52"/>
      <c r="AK348" s="52"/>
      <c r="AL348" s="52"/>
      <c r="AM348" s="52"/>
      <c r="AN348" s="52"/>
      <c r="AO348" s="52"/>
      <c r="AP348" s="46"/>
      <c r="AQ348" s="46"/>
      <c r="AR348" s="46"/>
      <c r="AS348" s="46"/>
      <c r="AT348" s="46"/>
      <c r="AU348" s="46"/>
      <c r="AV348" s="46"/>
      <c r="AW348" s="46"/>
      <c r="AX348" s="46"/>
      <c r="AY348" s="46"/>
      <c r="AZ348" s="46"/>
      <c r="BA348" s="47"/>
      <c r="BB348" s="135" t="str">
        <f t="shared" si="28"/>
        <v>||</v>
      </c>
      <c r="BC348" s="137"/>
      <c r="BD348" s="57"/>
      <c r="BE348" s="57"/>
      <c r="BF348" s="17"/>
      <c r="BG348" s="57"/>
      <c r="BH348" s="57"/>
      <c r="BI348" s="57"/>
      <c r="BJ348" s="57"/>
      <c r="BK348" s="57"/>
    </row>
    <row r="349" spans="1:63" outlineLevel="1" x14ac:dyDescent="0.35">
      <c r="A349" s="17"/>
      <c r="B349" s="178"/>
      <c r="C349" s="179"/>
      <c r="D349" s="147"/>
      <c r="E349" s="123"/>
      <c r="F349" s="52"/>
      <c r="G349" s="52"/>
      <c r="H349" s="52"/>
      <c r="I349" s="52"/>
      <c r="J349" s="52"/>
      <c r="K349" s="52"/>
      <c r="L349" s="52"/>
      <c r="M349" s="52"/>
      <c r="N349" s="52"/>
      <c r="O349" s="52"/>
      <c r="P349" s="52"/>
      <c r="Q349" s="52"/>
      <c r="R349" s="52"/>
      <c r="S349" s="52"/>
      <c r="T349" s="52"/>
      <c r="U349" s="52"/>
      <c r="V349" s="52"/>
      <c r="W349" s="52"/>
      <c r="X349" s="52"/>
      <c r="Y349" s="52"/>
      <c r="Z349" s="52"/>
      <c r="AA349" s="52"/>
      <c r="AB349" s="52"/>
      <c r="AC349" s="52"/>
      <c r="AD349" s="52"/>
      <c r="AE349" s="52"/>
      <c r="AF349" s="52"/>
      <c r="AG349" s="52"/>
      <c r="AH349" s="52"/>
      <c r="AI349" s="52"/>
      <c r="AJ349" s="52"/>
      <c r="AK349" s="52"/>
      <c r="AL349" s="52"/>
      <c r="AM349" s="52"/>
      <c r="AN349" s="52"/>
      <c r="AO349" s="52"/>
      <c r="AP349" s="46"/>
      <c r="AQ349" s="46"/>
      <c r="AR349" s="46"/>
      <c r="AS349" s="46"/>
      <c r="AT349" s="46"/>
      <c r="AU349" s="46"/>
      <c r="AV349" s="46"/>
      <c r="AW349" s="46"/>
      <c r="AX349" s="46"/>
      <c r="AY349" s="46"/>
      <c r="AZ349" s="46"/>
      <c r="BA349" s="47"/>
      <c r="BB349" s="135" t="str">
        <f t="shared" ref="BB349" si="29">CONCATENATE(B349,"|","|",D349)</f>
        <v>||</v>
      </c>
      <c r="BC349" s="137"/>
      <c r="BD349" s="57"/>
      <c r="BE349" s="57"/>
      <c r="BF349" s="17"/>
      <c r="BG349" s="57"/>
      <c r="BH349" s="57"/>
      <c r="BI349" s="57"/>
      <c r="BJ349" s="57"/>
      <c r="BK349" s="57"/>
    </row>
    <row r="350" spans="1:63" outlineLevel="1" x14ac:dyDescent="0.35">
      <c r="A350" s="17"/>
      <c r="B350" s="178"/>
      <c r="C350" s="179"/>
      <c r="D350" s="147"/>
      <c r="E350" s="129"/>
      <c r="F350" s="120"/>
      <c r="G350" s="120"/>
      <c r="H350" s="120"/>
      <c r="I350" s="120"/>
      <c r="J350" s="120"/>
      <c r="K350" s="120"/>
      <c r="L350" s="120"/>
      <c r="M350" s="120"/>
      <c r="N350" s="120"/>
      <c r="O350" s="120"/>
      <c r="P350" s="120"/>
      <c r="Q350" s="120"/>
      <c r="R350" s="120"/>
      <c r="S350" s="120"/>
      <c r="T350" s="120"/>
      <c r="U350" s="120"/>
      <c r="V350" s="120"/>
      <c r="W350" s="120"/>
      <c r="X350" s="120"/>
      <c r="Y350" s="120"/>
      <c r="Z350" s="120"/>
      <c r="AA350" s="120"/>
      <c r="AB350" s="120"/>
      <c r="AC350" s="120"/>
      <c r="AD350" s="120"/>
      <c r="AE350" s="120"/>
      <c r="AF350" s="120"/>
      <c r="AG350" s="120"/>
      <c r="AH350" s="120"/>
      <c r="AI350" s="120"/>
      <c r="AJ350" s="120"/>
      <c r="AK350" s="120"/>
      <c r="AL350" s="120"/>
      <c r="AM350" s="120"/>
      <c r="AN350" s="120"/>
      <c r="AO350" s="120"/>
      <c r="AP350" s="119"/>
      <c r="AQ350" s="119"/>
      <c r="AR350" s="119"/>
      <c r="AS350" s="119"/>
      <c r="AT350" s="119"/>
      <c r="AU350" s="119"/>
      <c r="AV350" s="119"/>
      <c r="AW350" s="119"/>
      <c r="AX350" s="119"/>
      <c r="AY350" s="119"/>
      <c r="AZ350" s="119"/>
      <c r="BA350" s="121"/>
      <c r="BB350" s="135" t="str">
        <f t="shared" ref="BB350" si="30">CONCATENATE(B350,"|","|",D350)</f>
        <v>||</v>
      </c>
      <c r="BC350" s="137"/>
      <c r="BD350" s="57"/>
      <c r="BE350" s="57"/>
      <c r="BF350" s="17"/>
      <c r="BG350" s="57"/>
      <c r="BH350" s="57"/>
      <c r="BI350" s="57"/>
      <c r="BJ350" s="57"/>
      <c r="BK350" s="57"/>
    </row>
    <row r="351" spans="1:63" x14ac:dyDescent="0.35">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7"/>
      <c r="BC351" s="17"/>
      <c r="BD351" s="61"/>
      <c r="BE351" s="62"/>
      <c r="BF351" s="62"/>
      <c r="BG351" s="62"/>
      <c r="BH351" s="62"/>
      <c r="BI351" s="62"/>
      <c r="BJ351" s="17"/>
      <c r="BK351" s="17"/>
    </row>
    <row r="352" spans="1:63" x14ac:dyDescent="0.35">
      <c r="A352" s="17"/>
      <c r="B352" s="96" t="s">
        <v>334</v>
      </c>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7"/>
      <c r="BC352" s="17"/>
      <c r="BD352" s="60"/>
      <c r="BE352" s="57"/>
      <c r="BF352" s="57"/>
      <c r="BG352" s="57"/>
      <c r="BH352" s="57"/>
      <c r="BI352" s="57"/>
      <c r="BJ352" s="57"/>
      <c r="BK352" s="57"/>
    </row>
    <row r="353" spans="1:63" x14ac:dyDescent="0.35">
      <c r="A353" s="17"/>
      <c r="B353" s="97" t="s">
        <v>553</v>
      </c>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7"/>
      <c r="BC353" s="17"/>
      <c r="BD353" s="61"/>
      <c r="BE353" s="62"/>
      <c r="BF353" s="62"/>
      <c r="BG353" s="62"/>
      <c r="BH353" s="62"/>
      <c r="BI353" s="62"/>
      <c r="BJ353" s="17"/>
      <c r="BK353" s="17"/>
    </row>
    <row r="354" spans="1:63" x14ac:dyDescent="0.35">
      <c r="A354" s="17"/>
      <c r="B354" s="97" t="s">
        <v>328</v>
      </c>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7"/>
      <c r="BC354" s="17"/>
      <c r="BD354" s="60"/>
      <c r="BE354" s="57"/>
      <c r="BF354" s="57"/>
      <c r="BG354" s="57"/>
      <c r="BH354" s="57"/>
      <c r="BI354" s="57"/>
      <c r="BJ354" s="57"/>
      <c r="BK354" s="57"/>
    </row>
    <row r="355" spans="1:63" x14ac:dyDescent="0.35">
      <c r="A355" s="17"/>
      <c r="B355" s="97" t="s">
        <v>329</v>
      </c>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7"/>
      <c r="BC355" s="17"/>
      <c r="BD355" s="61"/>
      <c r="BE355" s="62"/>
      <c r="BF355" s="62"/>
      <c r="BG355" s="62"/>
      <c r="BH355" s="62"/>
      <c r="BI355" s="62"/>
      <c r="BJ355" s="17"/>
      <c r="BK355" s="17"/>
    </row>
    <row r="356" spans="1:63" x14ac:dyDescent="0.35">
      <c r="A356" s="17"/>
      <c r="B356" s="97" t="s">
        <v>330</v>
      </c>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60"/>
      <c r="BE356" s="57"/>
      <c r="BF356" s="57"/>
      <c r="BG356" s="57"/>
      <c r="BH356" s="57"/>
      <c r="BI356" s="57"/>
      <c r="BJ356" s="57"/>
      <c r="BK356" s="57"/>
    </row>
    <row r="357" spans="1:63" x14ac:dyDescent="0.35">
      <c r="A357" s="17"/>
      <c r="B357" s="97" t="s">
        <v>331</v>
      </c>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61"/>
      <c r="BE357" s="62"/>
      <c r="BF357" s="62"/>
      <c r="BG357" s="62"/>
      <c r="BH357" s="62"/>
      <c r="BI357" s="62"/>
      <c r="BJ357" s="17"/>
      <c r="BK357" s="17"/>
    </row>
    <row r="358" spans="1:63" x14ac:dyDescent="0.35">
      <c r="A358" s="17"/>
      <c r="B358" s="97" t="s">
        <v>332</v>
      </c>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7"/>
      <c r="BC358" s="17"/>
      <c r="BD358" s="60"/>
      <c r="BE358" s="57"/>
      <c r="BF358" s="57"/>
      <c r="BG358" s="57"/>
      <c r="BH358" s="57"/>
      <c r="BI358" s="57"/>
      <c r="BJ358" s="57"/>
      <c r="BK358" s="57"/>
    </row>
    <row r="359" spans="1:63" x14ac:dyDescent="0.35">
      <c r="A359" s="17"/>
      <c r="B359" s="97" t="s">
        <v>340</v>
      </c>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7"/>
      <c r="BC359" s="17"/>
      <c r="BD359" s="61"/>
      <c r="BE359" s="62"/>
      <c r="BF359" s="62"/>
      <c r="BG359" s="62"/>
      <c r="BH359" s="62"/>
      <c r="BI359" s="62"/>
      <c r="BJ359" s="17"/>
      <c r="BK359" s="17"/>
    </row>
    <row r="360" spans="1:63" x14ac:dyDescent="0.35">
      <c r="A360" s="17"/>
      <c r="B360" s="97" t="s">
        <v>333</v>
      </c>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7"/>
      <c r="BC360" s="17"/>
      <c r="BD360" s="60"/>
      <c r="BE360" s="57"/>
      <c r="BF360" s="57"/>
      <c r="BG360" s="57"/>
      <c r="BH360" s="57"/>
      <c r="BI360" s="57"/>
      <c r="BJ360" s="57"/>
      <c r="BK360" s="57"/>
    </row>
    <row r="361" spans="1:63" x14ac:dyDescent="0.3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7"/>
      <c r="BC361" s="17"/>
      <c r="BD361" s="61"/>
      <c r="BE361" s="62"/>
      <c r="BF361" s="62"/>
      <c r="BG361" s="62"/>
      <c r="BH361" s="62"/>
      <c r="BI361" s="62"/>
      <c r="BJ361" s="17"/>
      <c r="BK361" s="17"/>
    </row>
    <row r="362" spans="1:63" x14ac:dyDescent="0.35">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7"/>
      <c r="BC362" s="17"/>
      <c r="BD362" s="60"/>
      <c r="BE362" s="57"/>
      <c r="BF362" s="57"/>
      <c r="BG362" s="57"/>
      <c r="BH362" s="57"/>
      <c r="BI362" s="57"/>
      <c r="BJ362" s="57"/>
      <c r="BK362" s="57"/>
    </row>
    <row r="363" spans="1:63" x14ac:dyDescent="0.35">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7"/>
      <c r="BC363" s="17"/>
      <c r="BD363" s="61"/>
      <c r="BE363" s="62"/>
      <c r="BF363" s="62"/>
      <c r="BG363" s="62"/>
      <c r="BH363" s="62"/>
      <c r="BI363" s="62"/>
      <c r="BJ363" s="17"/>
      <c r="BK363" s="17"/>
    </row>
    <row r="364" spans="1:63" x14ac:dyDescent="0.35">
      <c r="A364" s="17"/>
      <c r="B364" s="144" t="s">
        <v>543</v>
      </c>
      <c r="C364" s="145" t="s">
        <v>544</v>
      </c>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c r="BB364" s="17"/>
      <c r="BC364" s="17"/>
      <c r="BD364" s="60"/>
      <c r="BE364" s="57"/>
      <c r="BF364" s="57"/>
      <c r="BG364" s="57"/>
      <c r="BH364" s="57"/>
      <c r="BI364" s="57"/>
      <c r="BJ364" s="57"/>
      <c r="BK364" s="57"/>
    </row>
    <row r="365" spans="1:63" x14ac:dyDescent="0.35">
      <c r="A365" s="17"/>
      <c r="B365" s="144" t="s">
        <v>545</v>
      </c>
      <c r="C365" s="145" t="s">
        <v>544</v>
      </c>
      <c r="D365" s="17"/>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c r="AD365" s="17"/>
      <c r="AE365" s="17"/>
      <c r="AF365" s="17"/>
      <c r="AG365" s="17"/>
      <c r="AH365" s="17"/>
      <c r="AI365" s="17"/>
      <c r="AJ365" s="17"/>
      <c r="AK365" s="17"/>
      <c r="AL365" s="17"/>
      <c r="AM365" s="17"/>
      <c r="AN365" s="17"/>
      <c r="AO365" s="17"/>
      <c r="AP365" s="17"/>
      <c r="AQ365" s="17"/>
      <c r="AR365" s="17"/>
      <c r="AS365" s="17"/>
      <c r="AT365" s="17"/>
      <c r="AU365" s="17"/>
      <c r="AV365" s="17"/>
      <c r="AW365" s="17"/>
      <c r="AX365" s="17"/>
      <c r="AY365" s="17"/>
      <c r="AZ365" s="17"/>
      <c r="BA365" s="17"/>
      <c r="BB365" s="17"/>
      <c r="BC365" s="17"/>
      <c r="BD365" s="61"/>
      <c r="BE365" s="62"/>
      <c r="BF365" s="62"/>
      <c r="BG365" s="62"/>
      <c r="BH365" s="62"/>
      <c r="BI365" s="62"/>
      <c r="BJ365" s="17"/>
      <c r="BK365" s="17"/>
    </row>
    <row r="366" spans="1:63" x14ac:dyDescent="0.35">
      <c r="A366" s="17"/>
      <c r="B366" s="144" t="s">
        <v>546</v>
      </c>
      <c r="C366" s="146">
        <v>44972</v>
      </c>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60"/>
      <c r="BE366" s="57"/>
      <c r="BF366" s="57"/>
      <c r="BG366" s="57"/>
      <c r="BH366" s="57"/>
      <c r="BI366" s="57"/>
      <c r="BJ366" s="57"/>
      <c r="BK366" s="57"/>
    </row>
  </sheetData>
  <sheetProtection formatCells="0" formatColumns="0" formatRows="0" insertColumns="0" insertRows="0"/>
  <mergeCells count="113">
    <mergeCell ref="B345:C345"/>
    <mergeCell ref="B346:C346"/>
    <mergeCell ref="B347:C347"/>
    <mergeCell ref="B349:C349"/>
    <mergeCell ref="B46:C46"/>
    <mergeCell ref="B340:C340"/>
    <mergeCell ref="B341:C341"/>
    <mergeCell ref="B342:C342"/>
    <mergeCell ref="B343:C343"/>
    <mergeCell ref="B344:C344"/>
    <mergeCell ref="B335:C335"/>
    <mergeCell ref="B336:C336"/>
    <mergeCell ref="B337:C337"/>
    <mergeCell ref="B338:C338"/>
    <mergeCell ref="B339:C339"/>
    <mergeCell ref="B330:C330"/>
    <mergeCell ref="B331:C331"/>
    <mergeCell ref="B332:C332"/>
    <mergeCell ref="B333:C333"/>
    <mergeCell ref="B334:C334"/>
    <mergeCell ref="B325:C325"/>
    <mergeCell ref="B326:C326"/>
    <mergeCell ref="B327:C327"/>
    <mergeCell ref="B328:C328"/>
    <mergeCell ref="B329:C329"/>
    <mergeCell ref="B320:C320"/>
    <mergeCell ref="B321:C321"/>
    <mergeCell ref="B322:C322"/>
    <mergeCell ref="B323:C323"/>
    <mergeCell ref="B324:C324"/>
    <mergeCell ref="B315:C315"/>
    <mergeCell ref="B316:C316"/>
    <mergeCell ref="B317:C317"/>
    <mergeCell ref="B318:C318"/>
    <mergeCell ref="B319:C319"/>
    <mergeCell ref="B310:C310"/>
    <mergeCell ref="B311:C311"/>
    <mergeCell ref="B312:C312"/>
    <mergeCell ref="B313:C313"/>
    <mergeCell ref="B314:C314"/>
    <mergeCell ref="B305:C305"/>
    <mergeCell ref="B306:C306"/>
    <mergeCell ref="B307:C307"/>
    <mergeCell ref="B308:C308"/>
    <mergeCell ref="B309:C309"/>
    <mergeCell ref="B300:C300"/>
    <mergeCell ref="B301:C301"/>
    <mergeCell ref="B302:C302"/>
    <mergeCell ref="B303:C303"/>
    <mergeCell ref="B304:C304"/>
    <mergeCell ref="B295:C295"/>
    <mergeCell ref="B296:C296"/>
    <mergeCell ref="B297:C297"/>
    <mergeCell ref="B298:C298"/>
    <mergeCell ref="B299:C299"/>
    <mergeCell ref="B284:C284"/>
    <mergeCell ref="B220:C220"/>
    <mergeCell ref="B221:C221"/>
    <mergeCell ref="B274:C274"/>
    <mergeCell ref="B280:C280"/>
    <mergeCell ref="B269:C269"/>
    <mergeCell ref="B270:C270"/>
    <mergeCell ref="B271:C271"/>
    <mergeCell ref="B272:C272"/>
    <mergeCell ref="B273:C273"/>
    <mergeCell ref="B264:C264"/>
    <mergeCell ref="B265:C265"/>
    <mergeCell ref="B266:C266"/>
    <mergeCell ref="B267:C267"/>
    <mergeCell ref="B268:C268"/>
    <mergeCell ref="B230:C230"/>
    <mergeCell ref="B1:I2"/>
    <mergeCell ref="H16:AM16"/>
    <mergeCell ref="B16:C17"/>
    <mergeCell ref="B20:B21"/>
    <mergeCell ref="B47:B52"/>
    <mergeCell ref="C47:C48"/>
    <mergeCell ref="C49:C50"/>
    <mergeCell ref="C51:C52"/>
    <mergeCell ref="B87:C87"/>
    <mergeCell ref="AP16:AZ16"/>
    <mergeCell ref="B214:C214"/>
    <mergeCell ref="B222:C222"/>
    <mergeCell ref="B223:C223"/>
    <mergeCell ref="B224:C224"/>
    <mergeCell ref="B225:C225"/>
    <mergeCell ref="B226:C226"/>
    <mergeCell ref="B227:C227"/>
    <mergeCell ref="B228:C228"/>
    <mergeCell ref="BC47:BC48"/>
    <mergeCell ref="BC49:BC50"/>
    <mergeCell ref="BC51:BC52"/>
    <mergeCell ref="B350:C350"/>
    <mergeCell ref="B275:C275"/>
    <mergeCell ref="B276:C276"/>
    <mergeCell ref="B277:C277"/>
    <mergeCell ref="B278:C278"/>
    <mergeCell ref="B279:C279"/>
    <mergeCell ref="B285:C285"/>
    <mergeCell ref="B286:C286"/>
    <mergeCell ref="B287:C287"/>
    <mergeCell ref="B288:C288"/>
    <mergeCell ref="B289:C289"/>
    <mergeCell ref="B290:C290"/>
    <mergeCell ref="B291:C291"/>
    <mergeCell ref="B292:C292"/>
    <mergeCell ref="B293:C293"/>
    <mergeCell ref="B294:C294"/>
    <mergeCell ref="B232:C232"/>
    <mergeCell ref="B263:C263"/>
    <mergeCell ref="B281:C281"/>
    <mergeCell ref="B282:C282"/>
    <mergeCell ref="B283:C283"/>
  </mergeCells>
  <phoneticPr fontId="43" type="noConversion"/>
  <conditionalFormatting sqref="H174:H175">
    <cfRule type="expression" dxfId="200" priority="3">
      <formula>#REF!= OR(2010,2015,2020,2025,2030)</formula>
    </cfRule>
  </conditionalFormatting>
  <conditionalFormatting sqref="H194:H198 H200">
    <cfRule type="expression" dxfId="199" priority="36">
      <formula>#REF!= OR(2010,2015,2020,2025,2030)</formula>
    </cfRule>
  </conditionalFormatting>
  <conditionalFormatting sqref="H204">
    <cfRule type="expression" dxfId="198" priority="35">
      <formula>#REF!= OR(2010,2015,2020,2025,2030)</formula>
    </cfRule>
  </conditionalFormatting>
  <conditionalFormatting sqref="H231:H258">
    <cfRule type="expression" dxfId="197" priority="20">
      <formula>#REF!= OR(2010,2015,2020,2025,2030)</formula>
    </cfRule>
  </conditionalFormatting>
  <conditionalFormatting sqref="H263:H264">
    <cfRule type="expression" dxfId="196" priority="2">
      <formula>#REF!= OR(2010,2015,2020,2025,2030)</formula>
    </cfRule>
  </conditionalFormatting>
  <conditionalFormatting sqref="H163:M163 J164:M169 J171:M171">
    <cfRule type="expression" dxfId="195" priority="54">
      <formula>#REF!= OR(2010,2015,2020,2025,2030)</formula>
    </cfRule>
  </conditionalFormatting>
  <conditionalFormatting sqref="H199:M199">
    <cfRule type="expression" dxfId="194" priority="47">
      <formula>#REF!= OR(2010,2015,2020,2025,2030)</formula>
    </cfRule>
  </conditionalFormatting>
  <conditionalFormatting sqref="H176:AM176">
    <cfRule type="expression" dxfId="193" priority="1">
      <formula>#REF!= OR(2010,2015,2020,2025,2030)</formula>
    </cfRule>
  </conditionalFormatting>
  <conditionalFormatting sqref="I3:M7 I10:M10 I15 K15 M15 O15 Q15 S15 U15 W15 Y15 AA15 AC15 AE15 AG15 AI15 AK15 I17 I18:M47 H19:H21 H49:M49 H51:M51 BI54:BI178 I60:M67 I72:M74 I76:M76 I79:M87 I89:M93 J105:M107 I108:M109 AE108:AI109 J110:M111 I116:M117 AE116:AI117 I119:M119 AE119:AI119 I124:M125 AE124:AI125 I127:M127 AE127:AI127 I130:M130 AE130:AI130 I134:M134 AE134:AI134 I136:M141 AE136:AI141 J143:M143 I144:M146 J147:M147 I148:M159 I174:M174 BI220 BI263:BI366 I264:M1048576">
    <cfRule type="expression" dxfId="192" priority="266">
      <formula>#REF!= OR(2010,2015,2020,2025,2030)</formula>
    </cfRule>
  </conditionalFormatting>
  <conditionalFormatting sqref="I8:M9">
    <cfRule type="expression" dxfId="191" priority="122">
      <formula>#REF!= OR(2010,2015,2020,2025,2030)</formula>
    </cfRule>
  </conditionalFormatting>
  <conditionalFormatting sqref="I58:M59">
    <cfRule type="expression" dxfId="190" priority="240">
      <formula>#REF!= OR(2010,2015,2020,2025,2030)</formula>
    </cfRule>
  </conditionalFormatting>
  <conditionalFormatting sqref="I78:M78">
    <cfRule type="expression" dxfId="189" priority="239">
      <formula>#REF!= OR(2010,2015,2020,2025,2030)</formula>
    </cfRule>
  </conditionalFormatting>
  <conditionalFormatting sqref="I88:M88">
    <cfRule type="expression" dxfId="188" priority="238">
      <formula>#REF!= OR(2010,2015,2020,2025,2030)</formula>
    </cfRule>
  </conditionalFormatting>
  <conditionalFormatting sqref="I94:M94">
    <cfRule type="expression" dxfId="187" priority="237">
      <formula>#REF!= OR(2010,2015,2020,2025,2030)</formula>
    </cfRule>
  </conditionalFormatting>
  <conditionalFormatting sqref="I142:M142">
    <cfRule type="expression" dxfId="186" priority="236">
      <formula>#REF!= OR(2010,2015,2020,2025,2030)</formula>
    </cfRule>
  </conditionalFormatting>
  <conditionalFormatting sqref="I160:M161">
    <cfRule type="expression" dxfId="185" priority="234">
      <formula>#REF!= OR(2010,2015,2020,2025,2030)</formula>
    </cfRule>
  </conditionalFormatting>
  <conditionalFormatting sqref="I173:M173">
    <cfRule type="expression" dxfId="184" priority="223">
      <formula>#REF!= OR(2010,2015,2020,2025,2030)</formula>
    </cfRule>
  </conditionalFormatting>
  <conditionalFormatting sqref="I175:M175">
    <cfRule type="expression" dxfId="183" priority="9">
      <formula>#REF!= OR(2010,2015,2020,2025,2030)</formula>
    </cfRule>
  </conditionalFormatting>
  <conditionalFormatting sqref="I177:M218">
    <cfRule type="expression" dxfId="182" priority="34">
      <formula>#REF!= OR(2010,2015,2020,2025,2030)</formula>
    </cfRule>
  </conditionalFormatting>
  <conditionalFormatting sqref="I226:M226">
    <cfRule type="expression" dxfId="181" priority="139">
      <formula>#REF!= OR(2010,2015,2020,2025,2030)</formula>
    </cfRule>
  </conditionalFormatting>
  <conditionalFormatting sqref="I228:M259">
    <cfRule type="expression" dxfId="180" priority="18">
      <formula>#REF!= OR(2010,2015,2020,2025,2030)</formula>
    </cfRule>
  </conditionalFormatting>
  <conditionalFormatting sqref="I263:M263">
    <cfRule type="expression" dxfId="179" priority="16">
      <formula>#REF!= OR(2010,2015,2020,2025,2030)</formula>
    </cfRule>
  </conditionalFormatting>
  <conditionalFormatting sqref="J214:M214">
    <cfRule type="expression" dxfId="178" priority="45">
      <formula>#REF!= OR(2010,2015,2020,2025,2030)</formula>
    </cfRule>
  </conditionalFormatting>
  <conditionalFormatting sqref="N1:N2">
    <cfRule type="expression" dxfId="177" priority="243">
      <formula>N$17= OR(2010,2015,2020,2025,2030)</formula>
    </cfRule>
  </conditionalFormatting>
  <conditionalFormatting sqref="O4:R10">
    <cfRule type="expression" dxfId="176" priority="121">
      <formula>#REF!= OR(2010,2015,2020,2025,2030)</formula>
    </cfRule>
  </conditionalFormatting>
  <conditionalFormatting sqref="O18:R47 O49:R49 O51:R51 O58:R67 O72:R74 O76:R76 O78:R94 O105:R111 AK108:AN109 O116:R117 AK116:AN117 O119:R119 AK119:AN119 O124:R125 AK124:AN125 O127:R127 AK127:AN127 O130:R130 AK130:AN130 O134:R134 AK134:AN134 AK136:AN141 O136:R161">
    <cfRule type="expression" dxfId="175" priority="202">
      <formula>#REF!= OR(2010,2015,2020,2025,2030)</formula>
    </cfRule>
  </conditionalFormatting>
  <conditionalFormatting sqref="O163:R169 O171:R171">
    <cfRule type="expression" dxfId="174" priority="53">
      <formula>#REF!= OR(2010,2015,2020,2025,2030)</formula>
    </cfRule>
  </conditionalFormatting>
  <conditionalFormatting sqref="O173:R175">
    <cfRule type="expression" dxfId="173" priority="8">
      <formula>#REF!= OR(2010,2015,2020,2025,2030)</formula>
    </cfRule>
  </conditionalFormatting>
  <conditionalFormatting sqref="O177:R218">
    <cfRule type="expression" dxfId="172" priority="43">
      <formula>#REF!= OR(2010,2015,2020,2025,2030)</formula>
    </cfRule>
  </conditionalFormatting>
  <conditionalFormatting sqref="O230:R259">
    <cfRule type="expression" dxfId="171" priority="28">
      <formula>#REF!= OR(2010,2015,2020,2025,2030)</formula>
    </cfRule>
  </conditionalFormatting>
  <conditionalFormatting sqref="O263:R1048576">
    <cfRule type="expression" dxfId="170" priority="15">
      <formula>#REF!= OR(2010,2015,2020,2025,2030)</formula>
    </cfRule>
  </conditionalFormatting>
  <conditionalFormatting sqref="S249:AM249">
    <cfRule type="expression" dxfId="169" priority="32">
      <formula>#REF!= OR(2010,2015,2020,2025,2030)</formula>
    </cfRule>
  </conditionalFormatting>
  <conditionalFormatting sqref="T4:W10">
    <cfRule type="expression" dxfId="168" priority="120">
      <formula>#REF!= OR(2010,2015,2020,2025,2030)</formula>
    </cfRule>
  </conditionalFormatting>
  <conditionalFormatting sqref="T18:W47 T49:W49 T51:W51 T58:W67 T72:W74 T76:W76 T78:W94 T105:W111 T116:W117 T119:W119 T124:W125 T127:W127 T130:W130 T134:W134 T136:W161">
    <cfRule type="expression" dxfId="167" priority="181">
      <formula>#REF!= OR(2010,2015,2020,2025,2030)</formula>
    </cfRule>
  </conditionalFormatting>
  <conditionalFormatting sqref="T173:W175">
    <cfRule type="expression" dxfId="166" priority="7">
      <formula>#REF!= OR(2010,2015,2020,2025,2030)</formula>
    </cfRule>
  </conditionalFormatting>
  <conditionalFormatting sqref="T177:W218">
    <cfRule type="expression" dxfId="165" priority="42">
      <formula>#REF!= OR(2010,2015,2020,2025,2030)</formula>
    </cfRule>
  </conditionalFormatting>
  <conditionalFormatting sqref="T230:W248">
    <cfRule type="expression" dxfId="164" priority="27">
      <formula>#REF!= OR(2010,2015,2020,2025,2030)</formula>
    </cfRule>
  </conditionalFormatting>
  <conditionalFormatting sqref="T263:W1048576">
    <cfRule type="expression" dxfId="163" priority="14">
      <formula>#REF!= OR(2010,2015,2020,2025,2030)</formula>
    </cfRule>
  </conditionalFormatting>
  <conditionalFormatting sqref="T164:AM169 T171:AM172">
    <cfRule type="expression" dxfId="162" priority="52">
      <formula>#REF!= OR(2010,2015,2020,2025,2030)</formula>
    </cfRule>
  </conditionalFormatting>
  <conditionalFormatting sqref="T250:AM251 T252:W253 T255:W259">
    <cfRule type="expression" dxfId="161" priority="31">
      <formula>#REF!= OR(2010,2015,2020,2025,2030)</formula>
    </cfRule>
  </conditionalFormatting>
  <conditionalFormatting sqref="Y4:AB10">
    <cfRule type="expression" dxfId="160" priority="119">
      <formula>#REF!= OR(2010,2015,2020,2025,2030)</formula>
    </cfRule>
  </conditionalFormatting>
  <conditionalFormatting sqref="Y18:AB47 Y49:AB49 Y51:AB51 Y58:AB67 Y72:AB74 Y76:AB76 Y78:AB94 Y105:AB111 Y116:AB117 Y119:AB119 Y124:AB125 Y127:AB127 Y130:AB130 Y134:AB134 Y136:AB161">
    <cfRule type="expression" dxfId="159" priority="160">
      <formula>#REF!= OR(2010,2015,2020,2025,2030)</formula>
    </cfRule>
  </conditionalFormatting>
  <conditionalFormatting sqref="Y173:AB175">
    <cfRule type="expression" dxfId="158" priority="6">
      <formula>#REF!= OR(2010,2015,2020,2025,2030)</formula>
    </cfRule>
  </conditionalFormatting>
  <conditionalFormatting sqref="Y177:AB218">
    <cfRule type="expression" dxfId="157" priority="41">
      <formula>#REF!= OR(2010,2015,2020,2025,2030)</formula>
    </cfRule>
  </conditionalFormatting>
  <conditionalFormatting sqref="Y230:AB248">
    <cfRule type="expression" dxfId="156" priority="26">
      <formula>#REF!= OR(2010,2015,2020,2025,2030)</formula>
    </cfRule>
  </conditionalFormatting>
  <conditionalFormatting sqref="Y252:AB253 Y255:AB259">
    <cfRule type="expression" dxfId="155" priority="30">
      <formula>#REF!= OR(2010,2015,2020,2025,2030)</formula>
    </cfRule>
  </conditionalFormatting>
  <conditionalFormatting sqref="Y263:AB1048576">
    <cfRule type="expression" dxfId="154" priority="13">
      <formula>#REF!= OR(2010,2015,2020,2025,2030)</formula>
    </cfRule>
  </conditionalFormatting>
  <conditionalFormatting sqref="AC194:AM194">
    <cfRule type="expression" dxfId="153" priority="46">
      <formula>#REF!= OR(2010,2015,2020,2025,2030)</formula>
    </cfRule>
  </conditionalFormatting>
  <conditionalFormatting sqref="AD19 AF19 AH19 AJ19 AL19">
    <cfRule type="expression" dxfId="152" priority="168">
      <formula>#REF!= OR(2010,2015,2020,2025,2030)</formula>
    </cfRule>
  </conditionalFormatting>
  <conditionalFormatting sqref="AD4:AG10">
    <cfRule type="expression" dxfId="151" priority="58">
      <formula>#REF!= OR(2010,2015,2020,2025,2030)</formula>
    </cfRule>
  </conditionalFormatting>
  <conditionalFormatting sqref="AD18:AG18">
    <cfRule type="expression" dxfId="150" priority="108">
      <formula>#REF!= OR(2010,2015,2020,2025,2030)</formula>
    </cfRule>
  </conditionalFormatting>
  <conditionalFormatting sqref="AD20:AG21 AD47:AG47 AD49:AG49 AD51:AG51 AD58:AG59 AD78:AG78 AD88:AG88 AD94:AG94 AD105:AG107 AD110:AG111 AD142:AG143 AD160:AG161">
    <cfRule type="expression" dxfId="149" priority="100">
      <formula>#REF!= OR(2010,2015,2020,2025,2030)</formula>
    </cfRule>
  </conditionalFormatting>
  <conditionalFormatting sqref="AD173:AG175">
    <cfRule type="expression" dxfId="148" priority="5">
      <formula>#REF!= OR(2010,2015,2020,2025,2030)</formula>
    </cfRule>
  </conditionalFormatting>
  <conditionalFormatting sqref="AD177:AG193">
    <cfRule type="expression" dxfId="147" priority="40">
      <formula>#REF!= OR(2010,2015,2020,2025,2030)</formula>
    </cfRule>
  </conditionalFormatting>
  <conditionalFormatting sqref="AD195:AG218">
    <cfRule type="expression" dxfId="146" priority="38">
      <formula>#REF!= OR(2010,2015,2020,2025,2030)</formula>
    </cfRule>
  </conditionalFormatting>
  <conditionalFormatting sqref="AD230:AG248">
    <cfRule type="expression" dxfId="145" priority="23">
      <formula>#REF!= OR(2010,2015,2020,2025,2030)</formula>
    </cfRule>
  </conditionalFormatting>
  <conditionalFormatting sqref="AD252:AG253 AD255:AG259">
    <cfRule type="expression" dxfId="144" priority="25">
      <formula>#REF!= OR(2010,2015,2020,2025,2030)</formula>
    </cfRule>
  </conditionalFormatting>
  <conditionalFormatting sqref="AD263:AG1048576">
    <cfRule type="expression" dxfId="143" priority="12">
      <formula>#REF!= OR(2010,2015,2020,2025,2030)</formula>
    </cfRule>
  </conditionalFormatting>
  <conditionalFormatting sqref="AI4:AL10">
    <cfRule type="expression" dxfId="142" priority="57">
      <formula>#REF!= OR(2010,2015,2020,2025,2030)</formula>
    </cfRule>
  </conditionalFormatting>
  <conditionalFormatting sqref="AI18:AL18">
    <cfRule type="expression" dxfId="141" priority="88">
      <formula>#REF!= OR(2010,2015,2020,2025,2030)</formula>
    </cfRule>
  </conditionalFormatting>
  <conditionalFormatting sqref="AI20:AL21 AI47:AL47 AI49:AL49 AI51:AL51 AI58:AL59 AI78:AL78 AI88:AL88 AI94:AL94 AI105:AL107 AI110:AL111 AI142:AL143 AI160:AL161">
    <cfRule type="expression" dxfId="140" priority="80">
      <formula>#REF!= OR(2010,2015,2020,2025,2030)</formula>
    </cfRule>
  </conditionalFormatting>
  <conditionalFormatting sqref="AI173:AL175">
    <cfRule type="expression" dxfId="139" priority="4">
      <formula>#REF!= OR(2010,2015,2020,2025,2030)</formula>
    </cfRule>
  </conditionalFormatting>
  <conditionalFormatting sqref="AI177:AL193">
    <cfRule type="expression" dxfId="138" priority="39">
      <formula>#REF!= OR(2010,2015,2020,2025,2030)</formula>
    </cfRule>
  </conditionalFormatting>
  <conditionalFormatting sqref="AI195:AL218">
    <cfRule type="expression" dxfId="137" priority="37">
      <formula>#REF!= OR(2010,2015,2020,2025,2030)</formula>
    </cfRule>
  </conditionalFormatting>
  <conditionalFormatting sqref="AI230:AL239 AI240:AM240 AI241:AL241">
    <cfRule type="expression" dxfId="136" priority="21">
      <formula>#REF!= OR(2010,2015,2020,2025,2030)</formula>
    </cfRule>
  </conditionalFormatting>
  <conditionalFormatting sqref="AI243:AL248">
    <cfRule type="expression" dxfId="135" priority="22">
      <formula>#REF!= OR(2010,2015,2020,2025,2030)</formula>
    </cfRule>
  </conditionalFormatting>
  <conditionalFormatting sqref="AI252:AL252 AI253:AM253 AI255:AL259">
    <cfRule type="expression" dxfId="134" priority="24">
      <formula>#REF!= OR(2010,2015,2020,2025,2030)</formula>
    </cfRule>
  </conditionalFormatting>
  <conditionalFormatting sqref="AI263:AL1048576">
    <cfRule type="expression" dxfId="133" priority="11">
      <formula>#REF!= OR(2010,2015,2020,2025,2030)</formula>
    </cfRule>
  </conditionalFormatting>
  <conditionalFormatting sqref="AI242:AM242">
    <cfRule type="expression" dxfId="132" priority="19">
      <formula>#REF!= OR(2010,2015,2020,2025,2030)</formula>
    </cfRule>
  </conditionalFormatting>
  <conditionalFormatting sqref="BI179:BI219">
    <cfRule type="expression" dxfId="131" priority="44">
      <formula>#REF!= OR(2010,2015,2020,2025,2030)</formula>
    </cfRule>
  </conditionalFormatting>
  <conditionalFormatting sqref="BI221:BI262">
    <cfRule type="expression" dxfId="130" priority="29">
      <formula>#REF!= OR(2010,2015,2020,2025,2030)</formula>
    </cfRule>
  </conditionalFormatting>
  <dataValidations count="2">
    <dataValidation type="list" allowBlank="1" showInputMessage="1" showErrorMessage="1" errorTitle="Yes/No only" error="Please add Yes or No" sqref="AP214:BA214" xr:uid="{D5F1E8EF-413D-4835-9008-266E260927DE}">
      <formula1>"Yes, No"</formula1>
    </dataValidation>
    <dataValidation type="whole" allowBlank="1" showInputMessage="1" showErrorMessage="1" errorTitle="Please enter a valid year" error="Please enter a valid year in format YYYY" sqref="AO128:AO129 AO19:AO21 AO47 AO49 G79:G169 AO51 AO58:AO67 AO101 AO110:AO115 AO135 AO103:AO107 AO142:AO169 AO120:AO123 AO131:AO133 AO69:AO99 G19:G77 AO118 AO126 G171:G181 G183:G350 AO171:AO350" xr:uid="{6E5B71DC-667F-4DC2-9D28-2E5B31F53334}">
      <formula1>1950</formula1>
      <formula2>3000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List!$D$2:$D$3</xm:f>
          </x14:formula1>
          <xm:sqref>AP265:AZ350 E60:E77 E79:E87 E89:E93 E95:E141 E144:E146 E148:E159 AP79:AZ87 AP144:AZ146 AP148:AZ159 AP163:AZ172 E263:E350 AP19:AZ57 E163:E172 E19:E57 AP95:AZ141 AP60:AY67 AP89:AZ93 AP220:AZ227 E220:E227 E174:E176 AP174:AZ176</xm:sqref>
        </x14:dataValidation>
        <x14:dataValidation type="list" allowBlank="1" showInputMessage="1" showErrorMessage="1" xr:uid="{00000000-0002-0000-0000-000001000000}">
          <x14:formula1>
            <xm:f>List!$B$1:$B$33</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10CA-A377-4D75-B171-729FA58F661D}">
  <dimension ref="A1:BU364"/>
  <sheetViews>
    <sheetView tabSelected="1" topLeftCell="A2" zoomScale="85" zoomScaleNormal="85" workbookViewId="0">
      <pane xSplit="4" ySplit="14" topLeftCell="E148" activePane="bottomRight" state="frozen"/>
      <selection activeCell="A2" sqref="A2"/>
      <selection pane="topRight" activeCell="E2" sqref="E2"/>
      <selection pane="bottomLeft" activeCell="A16" sqref="A16"/>
      <selection pane="bottomRight" activeCell="AO258" sqref="AO258"/>
    </sheetView>
  </sheetViews>
  <sheetFormatPr defaultColWidth="9.1796875" defaultRowHeight="14.5" outlineLevelRow="1" outlineLevelCol="1" x14ac:dyDescent="0.35"/>
  <cols>
    <col min="1" max="1" width="3.81640625" customWidth="1"/>
    <col min="2" max="2" width="37.54296875" customWidth="1"/>
    <col min="3" max="3" width="11.54296875" customWidth="1"/>
    <col min="4" max="4" width="15.81640625" customWidth="1"/>
    <col min="5" max="5" width="12.54296875" customWidth="1"/>
    <col min="6" max="6" width="10.81640625" customWidth="1"/>
    <col min="7" max="8" width="9.1796875" customWidth="1"/>
    <col min="9" max="9" width="6.81640625" customWidth="1"/>
    <col min="10" max="13" width="6.81640625" customWidth="1" outlineLevel="1"/>
    <col min="14" max="14" width="6.81640625" customWidth="1"/>
    <col min="15" max="18" width="6.81640625" hidden="1" customWidth="1" outlineLevel="1"/>
    <col min="19" max="19" width="6.81640625" customWidth="1" collapsed="1"/>
    <col min="20" max="23" width="6.81640625" hidden="1" customWidth="1" outlineLevel="1"/>
    <col min="24" max="24" width="6.81640625" customWidth="1" collapsed="1"/>
    <col min="25" max="28" width="6.81640625" hidden="1" customWidth="1" outlineLevel="1"/>
    <col min="29" max="29" width="6.81640625" customWidth="1" collapsed="1"/>
    <col min="30" max="33" width="6.81640625" hidden="1" customWidth="1" outlineLevel="1"/>
    <col min="34" max="34" width="6.81640625" customWidth="1" collapsed="1"/>
    <col min="35" max="38" width="6.81640625" hidden="1" customWidth="1" outlineLevel="1"/>
    <col min="39" max="39" width="6.81640625" customWidth="1" collapsed="1"/>
    <col min="40" max="40" width="25.1796875" customWidth="1"/>
    <col min="41" max="41" width="17" bestFit="1" customWidth="1"/>
    <col min="42" max="51" width="11" customWidth="1"/>
    <col min="52" max="52" width="11.81640625" customWidth="1"/>
    <col min="53" max="53" width="38.81640625" customWidth="1"/>
    <col min="54" max="54" width="71.1796875" style="98" hidden="1" customWidth="1"/>
    <col min="55" max="55" width="27.81640625" customWidth="1"/>
    <col min="56" max="56" width="28.1796875" customWidth="1"/>
    <col min="57" max="57" width="29.1796875" customWidth="1"/>
    <col min="58" max="61" width="8" customWidth="1"/>
  </cols>
  <sheetData>
    <row r="1" spans="1:73" ht="14.5" customHeight="1" x14ac:dyDescent="0.35">
      <c r="A1" s="7"/>
      <c r="B1" s="187" t="s">
        <v>261</v>
      </c>
      <c r="C1" s="187"/>
      <c r="D1" s="187"/>
      <c r="E1" s="187"/>
      <c r="F1" s="187"/>
      <c r="G1" s="187"/>
      <c r="H1" s="187"/>
      <c r="I1" s="187"/>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9"/>
      <c r="AR1" s="9"/>
      <c r="AS1" s="9"/>
      <c r="AT1" s="9"/>
      <c r="AU1" s="9"/>
      <c r="AV1" s="9"/>
      <c r="AW1" s="9"/>
      <c r="AX1" s="7"/>
      <c r="AY1" s="7"/>
      <c r="AZ1" s="7"/>
      <c r="BA1" s="7"/>
      <c r="BB1" s="10"/>
      <c r="BC1" s="7"/>
      <c r="BD1" s="7"/>
      <c r="BE1" s="7"/>
      <c r="BF1" s="7"/>
      <c r="BG1" s="7"/>
      <c r="BH1" s="7"/>
      <c r="BI1" s="7"/>
      <c r="BJ1" s="7"/>
      <c r="BK1" s="7"/>
    </row>
    <row r="2" spans="1:73" ht="52.4" customHeight="1" x14ac:dyDescent="0.35">
      <c r="A2" s="7"/>
      <c r="B2" s="187"/>
      <c r="C2" s="187"/>
      <c r="D2" s="187"/>
      <c r="E2" s="187"/>
      <c r="F2" s="187"/>
      <c r="G2" s="187"/>
      <c r="H2" s="187"/>
      <c r="I2" s="187"/>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9"/>
      <c r="AQ2" s="9"/>
      <c r="AR2" s="9"/>
      <c r="AS2" s="9"/>
      <c r="AT2" s="9"/>
      <c r="AU2" s="9"/>
      <c r="AV2" s="9"/>
      <c r="AW2" s="9"/>
      <c r="AX2" s="7"/>
      <c r="AY2" s="7"/>
      <c r="AZ2" s="7"/>
      <c r="BA2" s="7"/>
      <c r="BB2" s="11"/>
      <c r="BC2" s="7"/>
      <c r="BD2" s="12"/>
      <c r="BE2" s="12"/>
      <c r="BF2" s="12"/>
      <c r="BG2" s="12"/>
      <c r="BH2" s="12"/>
      <c r="BI2" s="12"/>
      <c r="BJ2" s="12"/>
      <c r="BK2" s="12"/>
    </row>
    <row r="3" spans="1:73" ht="18" customHeight="1" x14ac:dyDescent="0.35">
      <c r="A3" s="7"/>
      <c r="B3" s="13" t="s">
        <v>335</v>
      </c>
      <c r="C3" s="14"/>
      <c r="D3" s="14"/>
      <c r="E3" s="15"/>
      <c r="F3" s="14"/>
      <c r="G3" s="16"/>
      <c r="H3" s="14"/>
      <c r="I3" s="14"/>
      <c r="J3" s="14"/>
      <c r="K3" s="14"/>
      <c r="L3" s="14"/>
      <c r="M3" s="14"/>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9"/>
      <c r="AT3" s="9"/>
      <c r="AU3" s="9"/>
      <c r="AV3" s="9"/>
      <c r="AW3" s="9"/>
      <c r="AX3" s="7"/>
      <c r="AY3" s="7"/>
      <c r="AZ3" s="7"/>
      <c r="BA3" s="7"/>
      <c r="BB3" s="11"/>
      <c r="BC3" s="7"/>
      <c r="BD3" s="12"/>
      <c r="BE3" s="12"/>
      <c r="BF3" s="12"/>
      <c r="BG3" s="12"/>
      <c r="BH3" s="12"/>
      <c r="BI3" s="12"/>
      <c r="BJ3" s="12"/>
      <c r="BK3" s="12"/>
    </row>
    <row r="4" spans="1:73" ht="14.15" hidden="1" customHeight="1" outlineLevel="1" x14ac:dyDescent="0.35">
      <c r="A4" s="7"/>
      <c r="B4" s="15"/>
      <c r="C4" s="14"/>
      <c r="D4" s="14"/>
      <c r="E4" s="15"/>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9"/>
      <c r="AQ4" s="9"/>
      <c r="AR4" s="9"/>
      <c r="AS4" s="9"/>
      <c r="AT4" s="9"/>
      <c r="AU4" s="9"/>
      <c r="AV4" s="9"/>
      <c r="AW4" s="9"/>
      <c r="AX4" s="7"/>
      <c r="AY4" s="7"/>
      <c r="AZ4" s="7"/>
      <c r="BA4" s="7"/>
      <c r="BB4" s="11"/>
      <c r="BC4" s="7"/>
      <c r="BD4" s="12"/>
      <c r="BE4" s="12"/>
      <c r="BF4" s="12"/>
      <c r="BG4" s="12"/>
      <c r="BH4" s="12"/>
      <c r="BI4" s="12"/>
      <c r="BJ4" s="12"/>
      <c r="BK4" s="12"/>
    </row>
    <row r="5" spans="1:73" ht="14.15" hidden="1" customHeight="1" outlineLevel="1" x14ac:dyDescent="0.35">
      <c r="A5" s="7"/>
      <c r="B5" s="15" t="s">
        <v>547</v>
      </c>
      <c r="C5" s="14"/>
      <c r="D5" s="14"/>
      <c r="E5" s="15"/>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9"/>
      <c r="AQ5" s="9"/>
      <c r="AR5" s="9"/>
      <c r="AS5" s="9"/>
      <c r="AT5" s="9"/>
      <c r="AU5" s="9"/>
      <c r="AV5" s="9"/>
      <c r="AW5" s="9"/>
      <c r="AX5" s="7"/>
      <c r="AY5" s="7"/>
      <c r="AZ5" s="7"/>
      <c r="BA5" s="7"/>
      <c r="BB5" s="11"/>
      <c r="BC5" s="7"/>
      <c r="BD5" s="12"/>
      <c r="BE5" s="12"/>
      <c r="BF5" s="12"/>
      <c r="BG5" s="12"/>
      <c r="BH5" s="12"/>
      <c r="BI5" s="12"/>
      <c r="BJ5" s="12"/>
      <c r="BK5" s="12"/>
    </row>
    <row r="6" spans="1:73" ht="14.15" hidden="1" customHeight="1" outlineLevel="1" x14ac:dyDescent="0.35">
      <c r="A6" s="7"/>
      <c r="B6" s="15" t="s">
        <v>1</v>
      </c>
      <c r="C6" s="14"/>
      <c r="D6" s="14"/>
      <c r="E6" s="15"/>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9"/>
      <c r="AQ6" s="9"/>
      <c r="AR6" s="9"/>
      <c r="AS6" s="9"/>
      <c r="AT6" s="9"/>
      <c r="AU6" s="9"/>
      <c r="AV6" s="9"/>
      <c r="AW6" s="9"/>
      <c r="AX6" s="7"/>
      <c r="AY6" s="7"/>
      <c r="AZ6" s="7"/>
      <c r="BA6" s="7"/>
      <c r="BB6" s="11"/>
      <c r="BC6" s="7"/>
      <c r="BD6" s="12"/>
      <c r="BE6" s="12"/>
      <c r="BF6" s="12"/>
      <c r="BG6" s="12"/>
      <c r="BH6" s="12"/>
      <c r="BI6" s="12"/>
      <c r="BJ6" s="12"/>
      <c r="BK6" s="12"/>
    </row>
    <row r="7" spans="1:73" ht="14.15" hidden="1" customHeight="1" outlineLevel="1" x14ac:dyDescent="0.35">
      <c r="A7" s="7"/>
      <c r="B7" s="15" t="s">
        <v>548</v>
      </c>
      <c r="C7" s="14"/>
      <c r="D7" s="14"/>
      <c r="E7" s="15"/>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9"/>
      <c r="AQ7" s="9"/>
      <c r="AR7" s="9"/>
      <c r="AS7" s="9"/>
      <c r="AT7" s="9"/>
      <c r="AU7" s="9"/>
      <c r="AV7" s="9"/>
      <c r="AW7" s="9"/>
      <c r="AX7" s="7"/>
      <c r="AY7" s="7"/>
      <c r="AZ7" s="7"/>
      <c r="BA7" s="7"/>
      <c r="BB7" s="11"/>
      <c r="BC7" s="7"/>
      <c r="BD7" s="12"/>
      <c r="BE7" s="12"/>
      <c r="BF7" s="12"/>
      <c r="BG7" s="12"/>
      <c r="BH7" s="12"/>
      <c r="BI7" s="12"/>
      <c r="BJ7" s="12"/>
      <c r="BK7" s="12"/>
    </row>
    <row r="8" spans="1:73" ht="14.15" hidden="1" customHeight="1" outlineLevel="1" x14ac:dyDescent="0.35">
      <c r="A8" s="7"/>
      <c r="B8" s="15" t="s">
        <v>2</v>
      </c>
      <c r="C8" s="14"/>
      <c r="D8" s="14"/>
      <c r="E8" s="15"/>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9"/>
      <c r="AQ8" s="9"/>
      <c r="AR8" s="9"/>
      <c r="AS8" s="9"/>
      <c r="AT8" s="9"/>
      <c r="AU8" s="9"/>
      <c r="AV8" s="9"/>
      <c r="AW8" s="9"/>
      <c r="AX8" s="7"/>
      <c r="AY8" s="7"/>
      <c r="AZ8" s="7"/>
      <c r="BA8" s="7"/>
      <c r="BB8" s="11"/>
      <c r="BC8" s="7"/>
      <c r="BD8" s="12"/>
      <c r="BE8" s="12"/>
      <c r="BF8" s="12"/>
      <c r="BG8" s="12"/>
      <c r="BH8" s="12"/>
      <c r="BI8" s="12"/>
      <c r="BJ8" s="12"/>
      <c r="BK8" s="12"/>
    </row>
    <row r="9" spans="1:73" ht="14.15" hidden="1" customHeight="1" outlineLevel="1" x14ac:dyDescent="0.35">
      <c r="A9" s="7"/>
      <c r="B9" s="15"/>
      <c r="C9" s="14"/>
      <c r="D9" s="14"/>
      <c r="E9" s="15"/>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9"/>
      <c r="AQ9" s="9"/>
      <c r="AR9" s="9"/>
      <c r="AS9" s="9"/>
      <c r="AT9" s="9"/>
      <c r="AU9" s="9"/>
      <c r="AV9" s="9"/>
      <c r="AW9" s="9"/>
      <c r="AX9" s="7"/>
      <c r="AY9" s="7"/>
      <c r="AZ9" s="7"/>
      <c r="BA9" s="7"/>
      <c r="BB9" s="11"/>
      <c r="BC9" s="7"/>
      <c r="BD9" s="12"/>
      <c r="BE9" s="12"/>
      <c r="BF9" s="12"/>
      <c r="BG9" s="12"/>
      <c r="BH9" s="12"/>
      <c r="BI9" s="12"/>
      <c r="BJ9" s="12"/>
      <c r="BK9" s="12"/>
    </row>
    <row r="10" spans="1:73" ht="14.5" customHeight="1" collapsed="1" x14ac:dyDescent="0.35">
      <c r="A10" s="7"/>
      <c r="B10" s="17"/>
      <c r="C10" s="14"/>
      <c r="D10" s="14"/>
      <c r="E10" s="15"/>
      <c r="F10" s="18"/>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9"/>
      <c r="AQ10" s="9"/>
      <c r="AR10" s="9"/>
      <c r="AS10" s="9"/>
      <c r="AT10" s="9"/>
      <c r="AU10" s="9"/>
      <c r="AV10" s="9"/>
      <c r="AW10" s="9"/>
      <c r="AX10" s="7"/>
      <c r="AY10" s="7"/>
      <c r="AZ10" s="7"/>
      <c r="BA10" s="7"/>
      <c r="BB10" s="11"/>
      <c r="BC10" s="7"/>
      <c r="BD10" s="12"/>
      <c r="BE10" s="12"/>
      <c r="BF10" s="12"/>
      <c r="BG10" s="12"/>
      <c r="BH10" s="12"/>
      <c r="BI10" s="12"/>
      <c r="BJ10" s="12"/>
      <c r="BK10" s="12"/>
    </row>
    <row r="11" spans="1:73" s="20" customFormat="1" ht="16.399999999999999" hidden="1" customHeight="1" x14ac:dyDescent="0.35">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9"/>
      <c r="BC11" s="17"/>
      <c r="BD11" s="17"/>
      <c r="BE11" s="17"/>
      <c r="BF11" s="17"/>
      <c r="BG11" s="17"/>
      <c r="BH11" s="17"/>
      <c r="BI11" s="17"/>
      <c r="BJ11" s="17"/>
      <c r="BK11" s="17"/>
    </row>
    <row r="12" spans="1:73" s="20" customFormat="1" ht="16.399999999999999" hidden="1" customHeight="1" x14ac:dyDescent="0.3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9"/>
      <c r="BC12" s="17"/>
      <c r="BD12" s="17"/>
      <c r="BE12" s="17"/>
      <c r="BF12" s="17"/>
      <c r="BG12" s="17"/>
      <c r="BH12" s="17"/>
      <c r="BI12" s="17"/>
      <c r="BJ12" s="17"/>
      <c r="BK12" s="17"/>
    </row>
    <row r="13" spans="1:73" s="21" customFormat="1" ht="22.4" hidden="1" customHeight="1" x14ac:dyDescent="0.35">
      <c r="B13" s="22"/>
      <c r="C13" s="23"/>
      <c r="D13" s="23"/>
      <c r="E13" s="24" t="s">
        <v>7</v>
      </c>
      <c r="F13" s="23" t="s">
        <v>6</v>
      </c>
      <c r="G13" s="23" t="s">
        <v>8</v>
      </c>
      <c r="H13" s="23" t="s">
        <v>9</v>
      </c>
      <c r="I13" s="23" t="s">
        <v>10</v>
      </c>
      <c r="J13" s="23" t="s">
        <v>11</v>
      </c>
      <c r="K13" s="23" t="s">
        <v>12</v>
      </c>
      <c r="L13" s="23" t="s">
        <v>13</v>
      </c>
      <c r="M13" s="23" t="s">
        <v>14</v>
      </c>
      <c r="N13" s="23" t="s">
        <v>15</v>
      </c>
      <c r="O13" s="23" t="s">
        <v>16</v>
      </c>
      <c r="P13" s="23" t="s">
        <v>17</v>
      </c>
      <c r="Q13" s="23" t="s">
        <v>18</v>
      </c>
      <c r="R13" s="23" t="s">
        <v>19</v>
      </c>
      <c r="S13" s="23" t="s">
        <v>20</v>
      </c>
      <c r="T13" s="23" t="s">
        <v>21</v>
      </c>
      <c r="U13" s="23" t="s">
        <v>22</v>
      </c>
      <c r="V13" s="23" t="s">
        <v>23</v>
      </c>
      <c r="W13" s="23" t="s">
        <v>24</v>
      </c>
      <c r="X13" s="23" t="s">
        <v>25</v>
      </c>
      <c r="Y13" s="23" t="s">
        <v>26</v>
      </c>
      <c r="Z13" s="23" t="s">
        <v>27</v>
      </c>
      <c r="AA13" s="23" t="s">
        <v>28</v>
      </c>
      <c r="AB13" s="23" t="s">
        <v>29</v>
      </c>
      <c r="AC13" s="23" t="s">
        <v>30</v>
      </c>
      <c r="AD13" s="23" t="s">
        <v>406</v>
      </c>
      <c r="AE13" s="23" t="s">
        <v>407</v>
      </c>
      <c r="AF13" s="23" t="s">
        <v>408</v>
      </c>
      <c r="AG13" s="23" t="s">
        <v>409</v>
      </c>
      <c r="AH13" s="23" t="s">
        <v>410</v>
      </c>
      <c r="AI13" s="23" t="s">
        <v>411</v>
      </c>
      <c r="AJ13" s="23" t="s">
        <v>412</v>
      </c>
      <c r="AK13" s="23" t="s">
        <v>413</v>
      </c>
      <c r="AL13" s="23" t="s">
        <v>414</v>
      </c>
      <c r="AM13" s="23" t="s">
        <v>31</v>
      </c>
      <c r="AN13" s="23" t="s">
        <v>32</v>
      </c>
      <c r="AO13" s="23" t="s">
        <v>33</v>
      </c>
      <c r="AP13" s="23" t="s">
        <v>34</v>
      </c>
      <c r="AQ13" s="23" t="s">
        <v>35</v>
      </c>
      <c r="AR13" s="23" t="s">
        <v>36</v>
      </c>
      <c r="AS13" s="23" t="s">
        <v>37</v>
      </c>
      <c r="AT13" s="23" t="s">
        <v>38</v>
      </c>
      <c r="AU13" s="23" t="s">
        <v>39</v>
      </c>
      <c r="AV13" s="23" t="s">
        <v>40</v>
      </c>
      <c r="AW13" s="23" t="s">
        <v>41</v>
      </c>
      <c r="AX13" s="23" t="s">
        <v>42</v>
      </c>
      <c r="AY13" s="23" t="s">
        <v>43</v>
      </c>
      <c r="AZ13" s="23" t="s">
        <v>44</v>
      </c>
      <c r="BA13" s="25" t="s">
        <v>45</v>
      </c>
      <c r="BB13" s="26" t="s">
        <v>46</v>
      </c>
      <c r="BC13" s="25"/>
      <c r="BL13" s="27"/>
      <c r="BM13" s="27"/>
      <c r="BN13" s="27"/>
      <c r="BO13" s="27"/>
      <c r="BP13" s="27"/>
      <c r="BQ13" s="27"/>
      <c r="BR13" s="27"/>
      <c r="BS13" s="27"/>
      <c r="BT13" s="27"/>
      <c r="BU13" s="28"/>
    </row>
    <row r="14" spans="1:73" ht="21" customHeight="1" x14ac:dyDescent="0.35">
      <c r="A14" s="17"/>
      <c r="B14" s="191" t="s">
        <v>549</v>
      </c>
      <c r="C14" s="192"/>
      <c r="D14" s="29"/>
      <c r="E14" s="30"/>
      <c r="F14" s="29"/>
      <c r="G14" s="31"/>
      <c r="H14" s="188" t="s">
        <v>48</v>
      </c>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90"/>
      <c r="AN14" s="29"/>
      <c r="AO14" s="29"/>
      <c r="AP14" s="182" t="s">
        <v>49</v>
      </c>
      <c r="AQ14" s="182"/>
      <c r="AR14" s="182"/>
      <c r="AS14" s="182"/>
      <c r="AT14" s="182"/>
      <c r="AU14" s="182"/>
      <c r="AV14" s="182"/>
      <c r="AW14" s="182"/>
      <c r="AX14" s="182"/>
      <c r="AY14" s="182"/>
      <c r="AZ14" s="182"/>
      <c r="BA14" s="32"/>
      <c r="BB14" s="33"/>
      <c r="BC14" s="29"/>
      <c r="BD14" s="17"/>
      <c r="BE14" s="17"/>
      <c r="BF14" s="17"/>
      <c r="BG14" s="17"/>
      <c r="BH14" s="17"/>
      <c r="BI14" s="17"/>
      <c r="BJ14" s="17"/>
      <c r="BK14" s="17"/>
      <c r="BL14" s="34"/>
      <c r="BM14" s="34"/>
      <c r="BN14" s="34"/>
      <c r="BO14" s="34"/>
      <c r="BP14" s="34"/>
      <c r="BQ14" s="34"/>
      <c r="BR14" s="34"/>
      <c r="BS14" s="34"/>
      <c r="BT14" s="34"/>
      <c r="BU14" s="35"/>
    </row>
    <row r="15" spans="1:73" s="41" customFormat="1" ht="72" x14ac:dyDescent="0.35">
      <c r="A15" s="36"/>
      <c r="B15" s="193"/>
      <c r="C15" s="194"/>
      <c r="D15" s="37" t="s">
        <v>50</v>
      </c>
      <c r="E15" s="37" t="s">
        <v>51</v>
      </c>
      <c r="F15" s="37" t="s">
        <v>343</v>
      </c>
      <c r="G15" s="37" t="s">
        <v>52</v>
      </c>
      <c r="H15" s="38" t="s">
        <v>53</v>
      </c>
      <c r="I15" s="38">
        <v>2020</v>
      </c>
      <c r="J15" s="38" t="s">
        <v>54</v>
      </c>
      <c r="K15" s="38" t="s">
        <v>55</v>
      </c>
      <c r="L15" s="38" t="s">
        <v>56</v>
      </c>
      <c r="M15" s="38" t="s">
        <v>57</v>
      </c>
      <c r="N15" s="38">
        <v>2025</v>
      </c>
      <c r="O15" s="38" t="s">
        <v>58</v>
      </c>
      <c r="P15" s="38" t="s">
        <v>59</v>
      </c>
      <c r="Q15" s="38" t="s">
        <v>60</v>
      </c>
      <c r="R15" s="38" t="s">
        <v>61</v>
      </c>
      <c r="S15" s="38">
        <v>2030</v>
      </c>
      <c r="T15" s="38" t="s">
        <v>62</v>
      </c>
      <c r="U15" s="38" t="s">
        <v>63</v>
      </c>
      <c r="V15" s="38" t="s">
        <v>64</v>
      </c>
      <c r="W15" s="38" t="s">
        <v>65</v>
      </c>
      <c r="X15" s="38">
        <v>2035</v>
      </c>
      <c r="Y15" s="38" t="s">
        <v>66</v>
      </c>
      <c r="Z15" s="38" t="s">
        <v>67</v>
      </c>
      <c r="AA15" s="38" t="s">
        <v>68</v>
      </c>
      <c r="AB15" s="38" t="s">
        <v>69</v>
      </c>
      <c r="AC15" s="38">
        <v>2040</v>
      </c>
      <c r="AD15" s="38" t="s">
        <v>415</v>
      </c>
      <c r="AE15" s="38" t="s">
        <v>416</v>
      </c>
      <c r="AF15" s="38" t="s">
        <v>417</v>
      </c>
      <c r="AG15" s="38" t="s">
        <v>418</v>
      </c>
      <c r="AH15" s="38">
        <v>2045</v>
      </c>
      <c r="AI15" s="38" t="s">
        <v>419</v>
      </c>
      <c r="AJ15" s="38" t="s">
        <v>420</v>
      </c>
      <c r="AK15" s="38" t="s">
        <v>421</v>
      </c>
      <c r="AL15" s="38" t="s">
        <v>422</v>
      </c>
      <c r="AM15" s="38">
        <v>2050</v>
      </c>
      <c r="AN15" s="37" t="s">
        <v>70</v>
      </c>
      <c r="AO15" s="37" t="s">
        <v>71</v>
      </c>
      <c r="AP15" s="38" t="s">
        <v>72</v>
      </c>
      <c r="AQ15" s="38" t="s">
        <v>73</v>
      </c>
      <c r="AR15" s="38" t="s">
        <v>74</v>
      </c>
      <c r="AS15" s="38" t="s">
        <v>75</v>
      </c>
      <c r="AT15" s="38" t="s">
        <v>76</v>
      </c>
      <c r="AU15" s="38" t="s">
        <v>77</v>
      </c>
      <c r="AV15" s="38" t="s">
        <v>40</v>
      </c>
      <c r="AW15" s="38" t="s">
        <v>41</v>
      </c>
      <c r="AX15" s="38" t="s">
        <v>42</v>
      </c>
      <c r="AY15" s="38" t="s">
        <v>43</v>
      </c>
      <c r="AZ15" s="38" t="s">
        <v>78</v>
      </c>
      <c r="BA15" s="37" t="s">
        <v>341</v>
      </c>
      <c r="BB15" s="6" t="s">
        <v>344</v>
      </c>
      <c r="BC15" s="37" t="s">
        <v>348</v>
      </c>
      <c r="BD15" s="36"/>
      <c r="BE15" s="36"/>
      <c r="BF15" s="36"/>
      <c r="BG15" s="36"/>
      <c r="BH15" s="36"/>
      <c r="BI15" s="36"/>
      <c r="BJ15" s="36"/>
      <c r="BK15" s="36"/>
      <c r="BL15" s="39"/>
      <c r="BM15" s="39"/>
      <c r="BN15" s="39"/>
      <c r="BO15" s="39"/>
      <c r="BP15" s="39"/>
      <c r="BQ15" s="39"/>
      <c r="BR15" s="39"/>
      <c r="BS15" s="39"/>
      <c r="BT15" s="39"/>
      <c r="BU15" s="40"/>
    </row>
    <row r="16" spans="1:73" s="41" customFormat="1" ht="18" customHeight="1" x14ac:dyDescent="0.35">
      <c r="A16" s="36"/>
      <c r="B16" s="42" t="s">
        <v>79</v>
      </c>
      <c r="C16" s="43"/>
      <c r="D16" s="44"/>
      <c r="E16" s="45"/>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1"/>
      <c r="BC16" s="44"/>
      <c r="BD16" s="36"/>
      <c r="BE16" s="36"/>
      <c r="BF16" s="36"/>
      <c r="BG16" s="36"/>
      <c r="BH16" s="36"/>
      <c r="BI16" s="36"/>
      <c r="BJ16" s="36"/>
      <c r="BK16" s="36"/>
      <c r="BL16" s="39"/>
      <c r="BM16" s="39"/>
      <c r="BN16" s="39"/>
      <c r="BO16" s="39"/>
      <c r="BP16" s="39"/>
      <c r="BQ16" s="39"/>
      <c r="BR16" s="39"/>
      <c r="BS16" s="39"/>
      <c r="BT16" s="39"/>
      <c r="BU16" s="40"/>
    </row>
    <row r="17" spans="1:73" ht="17.5" customHeight="1" x14ac:dyDescent="0.35">
      <c r="A17" s="17"/>
      <c r="B17" s="104" t="s">
        <v>80</v>
      </c>
      <c r="C17" s="105"/>
      <c r="D17" s="106" t="s">
        <v>81</v>
      </c>
      <c r="E17" s="122"/>
      <c r="F17" s="130"/>
      <c r="G17" s="108">
        <v>2020</v>
      </c>
      <c r="H17" s="170">
        <v>1328889</v>
      </c>
      <c r="I17" s="170">
        <v>1328889</v>
      </c>
      <c r="J17" s="170">
        <v>1330068</v>
      </c>
      <c r="K17" s="170">
        <v>1322814</v>
      </c>
      <c r="L17" s="170">
        <v>1322197</v>
      </c>
      <c r="M17" s="170">
        <v>1321480</v>
      </c>
      <c r="N17" s="170">
        <v>1320618</v>
      </c>
      <c r="O17" s="170">
        <v>1319602</v>
      </c>
      <c r="P17" s="170">
        <v>1318407</v>
      </c>
      <c r="Q17" s="170">
        <v>1317049</v>
      </c>
      <c r="R17" s="170">
        <v>1315540</v>
      </c>
      <c r="S17" s="170">
        <v>1313906</v>
      </c>
      <c r="T17" s="170">
        <v>1312183</v>
      </c>
      <c r="U17" s="170">
        <v>1310375</v>
      </c>
      <c r="V17" s="170">
        <v>1308527</v>
      </c>
      <c r="W17" s="170">
        <v>1306675</v>
      </c>
      <c r="X17" s="170">
        <v>1304849</v>
      </c>
      <c r="Y17" s="170">
        <v>1303091</v>
      </c>
      <c r="Z17" s="170">
        <v>1301407</v>
      </c>
      <c r="AA17" s="170">
        <v>1299811</v>
      </c>
      <c r="AB17" s="170">
        <v>1298291</v>
      </c>
      <c r="AC17" s="170">
        <v>1296836</v>
      </c>
      <c r="AD17" s="170">
        <v>1295401</v>
      </c>
      <c r="AE17" s="170">
        <v>1293928</v>
      </c>
      <c r="AF17" s="170">
        <v>1292386</v>
      </c>
      <c r="AG17" s="170">
        <v>1290757</v>
      </c>
      <c r="AH17" s="170">
        <v>1289005</v>
      </c>
      <c r="AI17" s="170">
        <v>1287114</v>
      </c>
      <c r="AJ17" s="170">
        <v>1285071</v>
      </c>
      <c r="AK17" s="170">
        <v>1282892</v>
      </c>
      <c r="AL17" s="170">
        <v>1280568</v>
      </c>
      <c r="AM17" s="170">
        <v>1278110</v>
      </c>
      <c r="AN17" s="108" t="s">
        <v>729</v>
      </c>
      <c r="AO17" s="108">
        <v>2020</v>
      </c>
      <c r="AP17" s="107" t="s">
        <v>558</v>
      </c>
      <c r="AQ17" s="107" t="s">
        <v>558</v>
      </c>
      <c r="AR17" s="107" t="s">
        <v>558</v>
      </c>
      <c r="AS17" s="107" t="s">
        <v>558</v>
      </c>
      <c r="AT17" s="107" t="s">
        <v>558</v>
      </c>
      <c r="AU17" s="107" t="s">
        <v>558</v>
      </c>
      <c r="AV17" s="107" t="s">
        <v>338</v>
      </c>
      <c r="AW17" s="107" t="s">
        <v>339</v>
      </c>
      <c r="AX17" s="107" t="s">
        <v>339</v>
      </c>
      <c r="AY17" s="107" t="s">
        <v>338</v>
      </c>
      <c r="AZ17" s="107" t="s">
        <v>558</v>
      </c>
      <c r="BA17" s="109"/>
      <c r="BB17" s="110" t="s">
        <v>82</v>
      </c>
      <c r="BC17" s="135"/>
      <c r="BD17" s="17"/>
      <c r="BE17" s="17"/>
      <c r="BF17" s="17"/>
      <c r="BG17" s="17"/>
      <c r="BH17" s="17"/>
      <c r="BI17" s="17"/>
      <c r="BJ17" s="17"/>
      <c r="BK17" s="17"/>
      <c r="BL17" s="48"/>
      <c r="BM17" s="48"/>
      <c r="BN17" s="48"/>
      <c r="BO17" s="48"/>
      <c r="BP17" s="48"/>
      <c r="BQ17" s="48"/>
      <c r="BR17" s="48"/>
      <c r="BS17" s="48"/>
      <c r="BT17" s="48"/>
      <c r="BU17" s="49"/>
    </row>
    <row r="18" spans="1:73" ht="24" customHeight="1" x14ac:dyDescent="0.35">
      <c r="A18" s="17"/>
      <c r="B18" s="195" t="s">
        <v>83</v>
      </c>
      <c r="C18" s="50" t="s">
        <v>84</v>
      </c>
      <c r="D18" s="51" t="s">
        <v>85</v>
      </c>
      <c r="E18" s="123" t="s">
        <v>338</v>
      </c>
      <c r="F18" s="131" t="s">
        <v>313</v>
      </c>
      <c r="G18" s="52">
        <v>2020</v>
      </c>
      <c r="H18" s="150">
        <v>-5.5113237902726375E-3</v>
      </c>
      <c r="I18" s="150">
        <v>-5.5113237902726375E-3</v>
      </c>
      <c r="J18" s="150">
        <v>8.0137219277068406E-2</v>
      </c>
      <c r="K18" s="150">
        <v>1.0060961606620733E-2</v>
      </c>
      <c r="L18" s="150">
        <v>5.4031833846541755E-3</v>
      </c>
      <c r="M18" s="150">
        <v>3.0050732092999466E-2</v>
      </c>
      <c r="N18" s="150">
        <v>2.5268981662331935E-2</v>
      </c>
      <c r="O18" s="150">
        <v>2.0337004338516484E-2</v>
      </c>
      <c r="P18" s="150">
        <v>1.8792837049421696E-2</v>
      </c>
      <c r="Q18" s="150">
        <v>1.7098212212540709E-2</v>
      </c>
      <c r="R18" s="150">
        <v>1.6714891825286182E-2</v>
      </c>
      <c r="S18" s="150">
        <v>1.6399306004812875E-2</v>
      </c>
      <c r="T18" s="150">
        <v>1.6639486873236464E-2</v>
      </c>
      <c r="U18" s="150">
        <v>1.6619512291831784E-2</v>
      </c>
      <c r="V18" s="150">
        <v>1.6606912605583002E-2</v>
      </c>
      <c r="W18" s="150">
        <v>1.6114257291786283E-2</v>
      </c>
      <c r="X18" s="150">
        <v>1.4748669329712971E-2</v>
      </c>
      <c r="Y18" s="150">
        <v>1.3997472400894662E-2</v>
      </c>
      <c r="Z18" s="150">
        <v>1.4068643229775635E-2</v>
      </c>
      <c r="AA18" s="150">
        <v>1.4403546099367226E-2</v>
      </c>
      <c r="AB18" s="150">
        <v>1.4098536088106739E-2</v>
      </c>
      <c r="AC18" s="150">
        <v>1.4096992761056804E-2</v>
      </c>
      <c r="AD18" s="150">
        <v>1.4506704089035427E-2</v>
      </c>
      <c r="AE18" s="150">
        <v>1.4378444525524392E-2</v>
      </c>
      <c r="AF18" s="150">
        <v>1.4163511625796987E-2</v>
      </c>
      <c r="AG18" s="150">
        <v>1.3406904792204744E-2</v>
      </c>
      <c r="AH18" s="150">
        <v>1.3708900305920979E-2</v>
      </c>
      <c r="AI18" s="150">
        <v>1.3421031862031585E-2</v>
      </c>
      <c r="AJ18" s="150">
        <v>1.3276510852566537E-2</v>
      </c>
      <c r="AK18" s="150">
        <v>1.3039360882523887E-2</v>
      </c>
      <c r="AL18" s="150">
        <v>1.2773466238421571E-2</v>
      </c>
      <c r="AM18" s="150">
        <v>1.2604975228015292E-2</v>
      </c>
      <c r="AN18" s="52" t="s">
        <v>651</v>
      </c>
      <c r="AO18" s="52">
        <v>2022</v>
      </c>
      <c r="AP18" s="46" t="s">
        <v>656</v>
      </c>
      <c r="AQ18" s="46" t="s">
        <v>656</v>
      </c>
      <c r="AR18" s="46" t="s">
        <v>656</v>
      </c>
      <c r="AS18" s="46" t="s">
        <v>558</v>
      </c>
      <c r="AT18" s="46" t="s">
        <v>558</v>
      </c>
      <c r="AU18" s="46" t="s">
        <v>558</v>
      </c>
      <c r="AV18" s="46" t="s">
        <v>338</v>
      </c>
      <c r="AW18" s="46" t="s">
        <v>339</v>
      </c>
      <c r="AX18" s="46" t="s">
        <v>339</v>
      </c>
      <c r="AY18" s="46" t="s">
        <v>338</v>
      </c>
      <c r="AZ18" s="46" t="s">
        <v>558</v>
      </c>
      <c r="BA18" s="53"/>
      <c r="BB18" s="2" t="s">
        <v>432</v>
      </c>
      <c r="BC18" s="136" t="s">
        <v>346</v>
      </c>
      <c r="BD18" s="17"/>
      <c r="BE18" s="17"/>
      <c r="BF18" s="17"/>
      <c r="BG18" s="17"/>
      <c r="BH18" s="17"/>
      <c r="BI18" s="17"/>
      <c r="BJ18" s="17"/>
      <c r="BK18" s="17"/>
      <c r="BL18" s="48"/>
      <c r="BM18" s="48"/>
      <c r="BN18" s="48"/>
      <c r="BO18" s="48"/>
      <c r="BP18" s="48"/>
      <c r="BQ18" s="48"/>
      <c r="BR18" s="48"/>
      <c r="BS18" s="48"/>
      <c r="BT18" s="48"/>
      <c r="BU18" s="49"/>
    </row>
    <row r="19" spans="1:73" ht="17.5" customHeight="1" x14ac:dyDescent="0.35">
      <c r="A19" s="17"/>
      <c r="B19" s="196"/>
      <c r="C19" s="50" t="s">
        <v>86</v>
      </c>
      <c r="D19" s="55" t="s">
        <v>87</v>
      </c>
      <c r="E19" s="123" t="s">
        <v>338</v>
      </c>
      <c r="F19" s="52" t="s">
        <v>313</v>
      </c>
      <c r="G19" s="52">
        <v>2020</v>
      </c>
      <c r="H19" s="152">
        <v>24107.4</v>
      </c>
      <c r="I19" s="152">
        <v>24107.4</v>
      </c>
      <c r="J19" s="152">
        <v>26039.300000000003</v>
      </c>
      <c r="K19" s="152">
        <v>26301.280397563285</v>
      </c>
      <c r="L19" s="152">
        <v>26443.391038802532</v>
      </c>
      <c r="M19" s="152">
        <v>27238.034298540009</v>
      </c>
      <c r="N19" s="152">
        <v>27926.311687747784</v>
      </c>
      <c r="O19" s="152">
        <v>28494.249209700276</v>
      </c>
      <c r="P19" s="152">
        <v>29029.736991943788</v>
      </c>
      <c r="Q19" s="152">
        <v>29526.093595506285</v>
      </c>
      <c r="R19" s="152">
        <v>30019.619055978448</v>
      </c>
      <c r="S19" s="152">
        <v>30511.91997502535</v>
      </c>
      <c r="T19" s="152">
        <v>31019.622666927025</v>
      </c>
      <c r="U19" s="152">
        <v>31535.153667128005</v>
      </c>
      <c r="V19" s="152">
        <v>32058.85520808163</v>
      </c>
      <c r="W19" s="152">
        <v>32575.459849384781</v>
      </c>
      <c r="X19" s="152">
        <v>33055.904534966699</v>
      </c>
      <c r="Y19" s="152">
        <v>33518.603646381503</v>
      </c>
      <c r="Z19" s="152">
        <v>33990.164922642703</v>
      </c>
      <c r="AA19" s="152">
        <v>34479.743830031082</v>
      </c>
      <c r="AB19" s="152">
        <v>34965.85774272745</v>
      </c>
      <c r="AC19" s="152">
        <v>35458.771186210819</v>
      </c>
      <c r="AD19" s="152">
        <v>35973.161087169996</v>
      </c>
      <c r="AE19" s="152">
        <v>36490.399188269621</v>
      </c>
      <c r="AF19" s="152">
        <v>37007.231381402649</v>
      </c>
      <c r="AG19" s="152">
        <v>37503.383809156207</v>
      </c>
      <c r="AH19" s="152">
        <v>38017.51395893062</v>
      </c>
      <c r="AI19" s="152">
        <v>38527.748225088661</v>
      </c>
      <c r="AJ19" s="152">
        <v>39039.262292523999</v>
      </c>
      <c r="AK19" s="152">
        <v>39548.309322143723</v>
      </c>
      <c r="AL19" s="152">
        <v>40053.478316056782</v>
      </c>
      <c r="AM19" s="152">
        <v>40558.351418026527</v>
      </c>
      <c r="AN19" s="52" t="s">
        <v>652</v>
      </c>
      <c r="AO19" s="52">
        <v>2022</v>
      </c>
      <c r="AP19" s="46" t="s">
        <v>656</v>
      </c>
      <c r="AQ19" s="46" t="s">
        <v>656</v>
      </c>
      <c r="AR19" s="46" t="s">
        <v>656</v>
      </c>
      <c r="AS19" s="46" t="s">
        <v>558</v>
      </c>
      <c r="AT19" s="46" t="s">
        <v>558</v>
      </c>
      <c r="AU19" s="46" t="s">
        <v>558</v>
      </c>
      <c r="AV19" s="46" t="s">
        <v>338</v>
      </c>
      <c r="AW19" s="46" t="s">
        <v>339</v>
      </c>
      <c r="AX19" s="46" t="s">
        <v>339</v>
      </c>
      <c r="AY19" s="46" t="s">
        <v>338</v>
      </c>
      <c r="AZ19" s="46" t="s">
        <v>558</v>
      </c>
      <c r="BA19" s="47"/>
      <c r="BB19" s="2" t="s">
        <v>433</v>
      </c>
      <c r="BC19" s="134" t="s">
        <v>345</v>
      </c>
      <c r="BD19" s="17"/>
      <c r="BE19" s="17"/>
      <c r="BF19" s="17"/>
      <c r="BG19" s="17"/>
      <c r="BH19" s="17"/>
      <c r="BI19" s="17"/>
      <c r="BJ19" s="17"/>
      <c r="BK19" s="17"/>
      <c r="BL19" s="48"/>
      <c r="BM19" s="48"/>
      <c r="BN19" s="48"/>
      <c r="BO19" s="48"/>
      <c r="BP19" s="48"/>
      <c r="BQ19" s="48"/>
      <c r="BR19" s="48"/>
      <c r="BS19" s="48"/>
      <c r="BT19" s="48"/>
      <c r="BU19" s="49"/>
    </row>
    <row r="20" spans="1:73" ht="17.5" customHeight="1" x14ac:dyDescent="0.35">
      <c r="A20" s="17"/>
      <c r="B20" s="111" t="s">
        <v>428</v>
      </c>
      <c r="C20" s="50" t="s">
        <v>86</v>
      </c>
      <c r="D20" s="55" t="s">
        <v>87</v>
      </c>
      <c r="E20" s="123" t="s">
        <v>339</v>
      </c>
      <c r="F20" s="52"/>
      <c r="G20" s="108"/>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108"/>
      <c r="AP20" s="46" t="s">
        <v>558</v>
      </c>
      <c r="AQ20" s="46" t="s">
        <v>558</v>
      </c>
      <c r="AR20" s="46" t="s">
        <v>558</v>
      </c>
      <c r="AS20" s="46" t="s">
        <v>558</v>
      </c>
      <c r="AT20" s="46" t="s">
        <v>558</v>
      </c>
      <c r="AU20" s="46" t="s">
        <v>558</v>
      </c>
      <c r="AV20" s="46" t="s">
        <v>558</v>
      </c>
      <c r="AW20" s="46" t="s">
        <v>558</v>
      </c>
      <c r="AX20" s="46" t="s">
        <v>558</v>
      </c>
      <c r="AY20" s="46" t="s">
        <v>558</v>
      </c>
      <c r="AZ20" s="46" t="s">
        <v>558</v>
      </c>
      <c r="BA20" s="47"/>
      <c r="BB20" s="2" t="s">
        <v>434</v>
      </c>
      <c r="BC20" s="134" t="s">
        <v>345</v>
      </c>
      <c r="BD20" s="17"/>
      <c r="BE20" s="17"/>
      <c r="BF20" s="17"/>
      <c r="BG20" s="17"/>
      <c r="BH20" s="17"/>
      <c r="BI20" s="17"/>
      <c r="BJ20" s="17"/>
      <c r="BK20" s="17"/>
      <c r="BL20" s="48"/>
      <c r="BM20" s="48"/>
      <c r="BN20" s="48"/>
      <c r="BO20" s="48"/>
      <c r="BP20" s="48"/>
      <c r="BQ20" s="48"/>
      <c r="BR20" s="48"/>
      <c r="BS20" s="48"/>
      <c r="BT20" s="48"/>
      <c r="BU20" s="49"/>
    </row>
    <row r="21" spans="1:73" ht="17.5" customHeight="1" x14ac:dyDescent="0.35">
      <c r="A21" s="17"/>
      <c r="B21" s="111" t="s">
        <v>88</v>
      </c>
      <c r="C21" s="50" t="s">
        <v>86</v>
      </c>
      <c r="D21" s="55" t="s">
        <v>87</v>
      </c>
      <c r="E21" s="123" t="s">
        <v>339</v>
      </c>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46" t="s">
        <v>558</v>
      </c>
      <c r="AQ21" s="46" t="s">
        <v>558</v>
      </c>
      <c r="AR21" s="46" t="s">
        <v>558</v>
      </c>
      <c r="AS21" s="46" t="s">
        <v>558</v>
      </c>
      <c r="AT21" s="46" t="s">
        <v>558</v>
      </c>
      <c r="AU21" s="46" t="s">
        <v>558</v>
      </c>
      <c r="AV21" s="46" t="s">
        <v>558</v>
      </c>
      <c r="AW21" s="46" t="s">
        <v>558</v>
      </c>
      <c r="AX21" s="46" t="s">
        <v>558</v>
      </c>
      <c r="AY21" s="46" t="s">
        <v>558</v>
      </c>
      <c r="AZ21" s="46" t="s">
        <v>558</v>
      </c>
      <c r="BA21" s="47"/>
      <c r="BB21" s="2" t="s">
        <v>435</v>
      </c>
      <c r="BC21" s="134" t="s">
        <v>345</v>
      </c>
      <c r="BD21" s="17"/>
      <c r="BE21" s="17"/>
      <c r="BF21" s="17"/>
      <c r="BG21" s="17"/>
      <c r="BH21" s="17"/>
      <c r="BI21" s="17"/>
      <c r="BJ21" s="17"/>
      <c r="BK21" s="17"/>
      <c r="BL21" s="48"/>
      <c r="BM21" s="48"/>
      <c r="BN21" s="48"/>
      <c r="BO21" s="48"/>
      <c r="BP21" s="48"/>
      <c r="BQ21" s="48"/>
      <c r="BR21" s="48"/>
      <c r="BS21" s="48"/>
      <c r="BT21" s="48"/>
      <c r="BU21" s="49"/>
    </row>
    <row r="22" spans="1:73" ht="17.5" customHeight="1" x14ac:dyDescent="0.35">
      <c r="A22" s="17"/>
      <c r="B22" s="111" t="s">
        <v>429</v>
      </c>
      <c r="C22" s="50" t="s">
        <v>86</v>
      </c>
      <c r="D22" s="55" t="s">
        <v>87</v>
      </c>
      <c r="E22" s="123" t="s">
        <v>339</v>
      </c>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46" t="s">
        <v>558</v>
      </c>
      <c r="AQ22" s="46" t="s">
        <v>558</v>
      </c>
      <c r="AR22" s="46" t="s">
        <v>558</v>
      </c>
      <c r="AS22" s="46" t="s">
        <v>558</v>
      </c>
      <c r="AT22" s="46" t="s">
        <v>558</v>
      </c>
      <c r="AU22" s="46" t="s">
        <v>558</v>
      </c>
      <c r="AV22" s="46" t="s">
        <v>558</v>
      </c>
      <c r="AW22" s="46" t="s">
        <v>558</v>
      </c>
      <c r="AX22" s="46" t="s">
        <v>558</v>
      </c>
      <c r="AY22" s="46" t="s">
        <v>558</v>
      </c>
      <c r="AZ22" s="46" t="s">
        <v>558</v>
      </c>
      <c r="BA22" s="47"/>
      <c r="BB22" s="2" t="s">
        <v>436</v>
      </c>
      <c r="BC22" s="134" t="s">
        <v>345</v>
      </c>
      <c r="BD22" s="17"/>
      <c r="BE22" s="17"/>
      <c r="BF22" s="17"/>
      <c r="BG22" s="17"/>
      <c r="BH22" s="17"/>
      <c r="BI22" s="17"/>
      <c r="BJ22" s="17"/>
      <c r="BK22" s="17"/>
      <c r="BL22" s="48"/>
      <c r="BM22" s="48"/>
      <c r="BN22" s="48"/>
      <c r="BO22" s="48"/>
      <c r="BP22" s="48"/>
      <c r="BQ22" s="48"/>
      <c r="BR22" s="48"/>
      <c r="BS22" s="48"/>
      <c r="BT22" s="48"/>
      <c r="BU22" s="49"/>
    </row>
    <row r="23" spans="1:73" ht="17.5" customHeight="1" x14ac:dyDescent="0.35">
      <c r="A23" s="17"/>
      <c r="B23" s="111" t="s">
        <v>89</v>
      </c>
      <c r="C23" s="50" t="s">
        <v>86</v>
      </c>
      <c r="D23" s="55" t="s">
        <v>87</v>
      </c>
      <c r="E23" s="123" t="s">
        <v>339</v>
      </c>
      <c r="F23" s="52"/>
      <c r="G23" s="108"/>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108"/>
      <c r="AP23" s="46" t="s">
        <v>558</v>
      </c>
      <c r="AQ23" s="46" t="s">
        <v>558</v>
      </c>
      <c r="AR23" s="46" t="s">
        <v>558</v>
      </c>
      <c r="AS23" s="46" t="s">
        <v>558</v>
      </c>
      <c r="AT23" s="46" t="s">
        <v>558</v>
      </c>
      <c r="AU23" s="46" t="s">
        <v>558</v>
      </c>
      <c r="AV23" s="46" t="s">
        <v>558</v>
      </c>
      <c r="AW23" s="46" t="s">
        <v>558</v>
      </c>
      <c r="AX23" s="46" t="s">
        <v>558</v>
      </c>
      <c r="AY23" s="46" t="s">
        <v>558</v>
      </c>
      <c r="AZ23" s="46" t="s">
        <v>558</v>
      </c>
      <c r="BA23" s="47"/>
      <c r="BB23" s="2" t="s">
        <v>437</v>
      </c>
      <c r="BC23" s="134" t="s">
        <v>345</v>
      </c>
      <c r="BD23" s="17"/>
      <c r="BE23" s="17"/>
      <c r="BF23" s="17"/>
      <c r="BG23" s="17"/>
      <c r="BH23" s="17"/>
      <c r="BI23" s="17"/>
      <c r="BJ23" s="17"/>
      <c r="BK23" s="17"/>
      <c r="BL23" s="48"/>
      <c r="BM23" s="48"/>
      <c r="BN23" s="48"/>
      <c r="BO23" s="48"/>
      <c r="BP23" s="48"/>
      <c r="BQ23" s="48"/>
      <c r="BR23" s="48"/>
      <c r="BS23" s="48"/>
      <c r="BT23" s="48"/>
      <c r="BU23" s="49"/>
    </row>
    <row r="24" spans="1:73" ht="17.5" customHeight="1" x14ac:dyDescent="0.35">
      <c r="A24" s="17"/>
      <c r="B24" s="111" t="s">
        <v>430</v>
      </c>
      <c r="C24" s="50" t="s">
        <v>86</v>
      </c>
      <c r="D24" s="55" t="s">
        <v>87</v>
      </c>
      <c r="E24" s="123" t="s">
        <v>339</v>
      </c>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46" t="s">
        <v>558</v>
      </c>
      <c r="AQ24" s="46" t="s">
        <v>558</v>
      </c>
      <c r="AR24" s="46" t="s">
        <v>558</v>
      </c>
      <c r="AS24" s="46" t="s">
        <v>558</v>
      </c>
      <c r="AT24" s="46" t="s">
        <v>558</v>
      </c>
      <c r="AU24" s="46" t="s">
        <v>558</v>
      </c>
      <c r="AV24" s="46" t="s">
        <v>558</v>
      </c>
      <c r="AW24" s="46" t="s">
        <v>558</v>
      </c>
      <c r="AX24" s="46" t="s">
        <v>558</v>
      </c>
      <c r="AY24" s="46" t="s">
        <v>558</v>
      </c>
      <c r="AZ24" s="46" t="s">
        <v>558</v>
      </c>
      <c r="BA24" s="47"/>
      <c r="BB24" s="2" t="s">
        <v>438</v>
      </c>
      <c r="BC24" s="134" t="s">
        <v>345</v>
      </c>
      <c r="BD24" s="17"/>
      <c r="BE24" s="17"/>
      <c r="BF24" s="17"/>
      <c r="BG24" s="17"/>
      <c r="BH24" s="17"/>
      <c r="BI24" s="17"/>
      <c r="BJ24" s="17"/>
      <c r="BK24" s="17"/>
      <c r="BL24" s="48"/>
      <c r="BM24" s="48"/>
      <c r="BN24" s="48"/>
      <c r="BO24" s="48"/>
      <c r="BP24" s="48"/>
      <c r="BQ24" s="48"/>
      <c r="BR24" s="48"/>
      <c r="BS24" s="48"/>
      <c r="BT24" s="48"/>
      <c r="BU24" s="49"/>
    </row>
    <row r="25" spans="1:73" ht="17.5" customHeight="1" x14ac:dyDescent="0.35">
      <c r="A25" s="17"/>
      <c r="B25" s="111" t="s">
        <v>431</v>
      </c>
      <c r="C25" s="50" t="s">
        <v>86</v>
      </c>
      <c r="D25" s="55" t="s">
        <v>87</v>
      </c>
      <c r="E25" s="123" t="s">
        <v>339</v>
      </c>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46" t="s">
        <v>558</v>
      </c>
      <c r="AQ25" s="46" t="s">
        <v>558</v>
      </c>
      <c r="AR25" s="46" t="s">
        <v>558</v>
      </c>
      <c r="AS25" s="46" t="s">
        <v>558</v>
      </c>
      <c r="AT25" s="46" t="s">
        <v>558</v>
      </c>
      <c r="AU25" s="46" t="s">
        <v>558</v>
      </c>
      <c r="AV25" s="46" t="s">
        <v>558</v>
      </c>
      <c r="AW25" s="46" t="s">
        <v>558</v>
      </c>
      <c r="AX25" s="46" t="s">
        <v>558</v>
      </c>
      <c r="AY25" s="46" t="s">
        <v>558</v>
      </c>
      <c r="AZ25" s="46" t="s">
        <v>558</v>
      </c>
      <c r="BA25" s="47"/>
      <c r="BB25" s="2" t="s">
        <v>439</v>
      </c>
      <c r="BC25" s="134" t="s">
        <v>345</v>
      </c>
      <c r="BD25" s="17"/>
      <c r="BE25" s="17"/>
      <c r="BF25" s="17"/>
      <c r="BG25" s="17"/>
      <c r="BH25" s="17"/>
      <c r="BI25" s="17"/>
      <c r="BJ25" s="17"/>
      <c r="BK25" s="17"/>
      <c r="BL25" s="48"/>
      <c r="BM25" s="48"/>
      <c r="BN25" s="48"/>
      <c r="BO25" s="48"/>
      <c r="BP25" s="48"/>
      <c r="BQ25" s="48"/>
      <c r="BR25" s="48"/>
      <c r="BS25" s="48"/>
      <c r="BT25" s="48"/>
      <c r="BU25" s="49"/>
    </row>
    <row r="26" spans="1:73" ht="17.5" customHeight="1" x14ac:dyDescent="0.35">
      <c r="A26" s="17"/>
      <c r="B26" s="111" t="s">
        <v>90</v>
      </c>
      <c r="C26" s="56"/>
      <c r="D26" s="51" t="s">
        <v>91</v>
      </c>
      <c r="E26" s="123" t="s">
        <v>339</v>
      </c>
      <c r="F26" s="131"/>
      <c r="G26" s="108"/>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108"/>
      <c r="AP26" s="46" t="s">
        <v>558</v>
      </c>
      <c r="AQ26" s="46" t="s">
        <v>558</v>
      </c>
      <c r="AR26" s="46" t="s">
        <v>558</v>
      </c>
      <c r="AS26" s="46" t="s">
        <v>558</v>
      </c>
      <c r="AT26" s="46" t="s">
        <v>558</v>
      </c>
      <c r="AU26" s="46" t="s">
        <v>558</v>
      </c>
      <c r="AV26" s="46" t="s">
        <v>558</v>
      </c>
      <c r="AW26" s="46" t="s">
        <v>558</v>
      </c>
      <c r="AX26" s="46" t="s">
        <v>558</v>
      </c>
      <c r="AY26" s="46" t="s">
        <v>558</v>
      </c>
      <c r="AZ26" s="46" t="s">
        <v>558</v>
      </c>
      <c r="BA26" s="47"/>
      <c r="BB26" s="2" t="s">
        <v>92</v>
      </c>
      <c r="BC26" s="137"/>
      <c r="BD26" s="17"/>
      <c r="BE26" s="17"/>
      <c r="BF26" s="17"/>
      <c r="BG26" s="17"/>
      <c r="BH26" s="17"/>
      <c r="BI26" s="17"/>
      <c r="BJ26" s="57"/>
      <c r="BK26" s="57"/>
      <c r="BL26" s="58"/>
      <c r="BM26" s="58"/>
      <c r="BN26" s="58"/>
      <c r="BO26" s="58"/>
      <c r="BP26" s="58"/>
      <c r="BQ26" s="58"/>
      <c r="BR26" s="58"/>
      <c r="BS26" s="58"/>
      <c r="BT26" s="58"/>
      <c r="BU26" s="59"/>
    </row>
    <row r="27" spans="1:73" ht="26.5" customHeight="1" x14ac:dyDescent="0.35">
      <c r="A27" s="17"/>
      <c r="B27" s="111" t="s">
        <v>93</v>
      </c>
      <c r="C27" s="56"/>
      <c r="D27" s="55" t="s">
        <v>94</v>
      </c>
      <c r="E27" s="123" t="s">
        <v>339</v>
      </c>
      <c r="F27" s="52"/>
      <c r="G27" s="52"/>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2"/>
      <c r="AP27" s="46" t="s">
        <v>558</v>
      </c>
      <c r="AQ27" s="46" t="s">
        <v>558</v>
      </c>
      <c r="AR27" s="46" t="s">
        <v>558</v>
      </c>
      <c r="AS27" s="46" t="s">
        <v>558</v>
      </c>
      <c r="AT27" s="46" t="s">
        <v>558</v>
      </c>
      <c r="AU27" s="46" t="s">
        <v>558</v>
      </c>
      <c r="AV27" s="46" t="s">
        <v>558</v>
      </c>
      <c r="AW27" s="46" t="s">
        <v>558</v>
      </c>
      <c r="AX27" s="46" t="s">
        <v>558</v>
      </c>
      <c r="AY27" s="46" t="s">
        <v>558</v>
      </c>
      <c r="AZ27" s="46" t="s">
        <v>558</v>
      </c>
      <c r="BA27" s="47"/>
      <c r="BB27" s="2" t="s">
        <v>95</v>
      </c>
      <c r="BC27" s="137"/>
      <c r="BD27" s="17"/>
      <c r="BE27" s="17"/>
      <c r="BF27" s="17"/>
      <c r="BG27" s="17"/>
      <c r="BH27" s="17"/>
      <c r="BI27" s="17"/>
      <c r="BJ27" s="17"/>
      <c r="BK27" s="17"/>
    </row>
    <row r="28" spans="1:73" ht="17.5" customHeight="1" x14ac:dyDescent="0.35">
      <c r="A28" s="17"/>
      <c r="B28" s="111" t="s">
        <v>96</v>
      </c>
      <c r="C28" s="56"/>
      <c r="D28" s="55" t="s">
        <v>97</v>
      </c>
      <c r="E28" s="123" t="s">
        <v>339</v>
      </c>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46" t="s">
        <v>558</v>
      </c>
      <c r="AQ28" s="46" t="s">
        <v>558</v>
      </c>
      <c r="AR28" s="46" t="s">
        <v>558</v>
      </c>
      <c r="AS28" s="46" t="s">
        <v>558</v>
      </c>
      <c r="AT28" s="46" t="s">
        <v>558</v>
      </c>
      <c r="AU28" s="46" t="s">
        <v>558</v>
      </c>
      <c r="AV28" s="46" t="s">
        <v>558</v>
      </c>
      <c r="AW28" s="46" t="s">
        <v>558</v>
      </c>
      <c r="AX28" s="46" t="s">
        <v>558</v>
      </c>
      <c r="AY28" s="46" t="s">
        <v>558</v>
      </c>
      <c r="AZ28" s="46" t="s">
        <v>558</v>
      </c>
      <c r="BA28" s="47"/>
      <c r="BB28" s="2" t="s">
        <v>98</v>
      </c>
      <c r="BC28" s="137"/>
      <c r="BD28" s="17"/>
      <c r="BE28" s="17"/>
      <c r="BF28" s="17"/>
      <c r="BG28" s="17"/>
      <c r="BH28" s="17"/>
      <c r="BI28" s="17"/>
      <c r="BJ28" s="57"/>
      <c r="BK28" s="57"/>
    </row>
    <row r="29" spans="1:73" ht="17.5" customHeight="1" x14ac:dyDescent="0.35">
      <c r="A29" s="17"/>
      <c r="B29" s="111" t="s">
        <v>551</v>
      </c>
      <c r="C29" s="56"/>
      <c r="D29" s="51" t="s">
        <v>99</v>
      </c>
      <c r="E29" s="123" t="s">
        <v>339</v>
      </c>
      <c r="F29" s="131"/>
      <c r="G29" s="108"/>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108"/>
      <c r="AP29" s="46" t="s">
        <v>558</v>
      </c>
      <c r="AQ29" s="46" t="s">
        <v>558</v>
      </c>
      <c r="AR29" s="46" t="s">
        <v>558</v>
      </c>
      <c r="AS29" s="46" t="s">
        <v>558</v>
      </c>
      <c r="AT29" s="46" t="s">
        <v>558</v>
      </c>
      <c r="AU29" s="46" t="s">
        <v>558</v>
      </c>
      <c r="AV29" s="46" t="s">
        <v>558</v>
      </c>
      <c r="AW29" s="46" t="s">
        <v>558</v>
      </c>
      <c r="AX29" s="46" t="s">
        <v>558</v>
      </c>
      <c r="AY29" s="46" t="s">
        <v>558</v>
      </c>
      <c r="AZ29" s="46" t="s">
        <v>558</v>
      </c>
      <c r="BA29" s="47"/>
      <c r="BB29" s="2" t="s">
        <v>440</v>
      </c>
      <c r="BC29" s="137"/>
      <c r="BD29" s="17"/>
      <c r="BE29" s="17"/>
      <c r="BF29" s="17"/>
      <c r="BG29" s="17"/>
      <c r="BH29" s="17"/>
      <c r="BI29" s="17"/>
      <c r="BJ29" s="17"/>
      <c r="BK29" s="17"/>
    </row>
    <row r="30" spans="1:73" ht="17.5" customHeight="1" x14ac:dyDescent="0.35">
      <c r="A30" s="17"/>
      <c r="B30" s="111" t="s">
        <v>450</v>
      </c>
      <c r="C30" s="56"/>
      <c r="D30" s="51" t="s">
        <v>99</v>
      </c>
      <c r="E30" s="123" t="s">
        <v>339</v>
      </c>
      <c r="F30" s="131"/>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46" t="s">
        <v>558</v>
      </c>
      <c r="AQ30" s="46" t="s">
        <v>558</v>
      </c>
      <c r="AR30" s="46" t="s">
        <v>558</v>
      </c>
      <c r="AS30" s="46" t="s">
        <v>558</v>
      </c>
      <c r="AT30" s="46" t="s">
        <v>558</v>
      </c>
      <c r="AU30" s="46" t="s">
        <v>558</v>
      </c>
      <c r="AV30" s="46" t="s">
        <v>558</v>
      </c>
      <c r="AW30" s="46" t="s">
        <v>558</v>
      </c>
      <c r="AX30" s="46" t="s">
        <v>558</v>
      </c>
      <c r="AY30" s="46" t="s">
        <v>558</v>
      </c>
      <c r="AZ30" s="46" t="s">
        <v>558</v>
      </c>
      <c r="BA30" s="47"/>
      <c r="BB30" s="2" t="s">
        <v>443</v>
      </c>
      <c r="BC30" s="137"/>
      <c r="BD30" s="17"/>
      <c r="BE30" s="17"/>
      <c r="BF30" s="17"/>
      <c r="BG30" s="17"/>
      <c r="BH30" s="17"/>
      <c r="BI30" s="17"/>
      <c r="BJ30" s="57"/>
      <c r="BK30" s="57"/>
    </row>
    <row r="31" spans="1:73" ht="17.5" customHeight="1" x14ac:dyDescent="0.35">
      <c r="A31" s="17"/>
      <c r="B31" s="112" t="s">
        <v>100</v>
      </c>
      <c r="C31" s="56"/>
      <c r="D31" s="55" t="s">
        <v>101</v>
      </c>
      <c r="E31" s="123" t="s">
        <v>339</v>
      </c>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46" t="s">
        <v>558</v>
      </c>
      <c r="AQ31" s="46" t="s">
        <v>558</v>
      </c>
      <c r="AR31" s="46" t="s">
        <v>558</v>
      </c>
      <c r="AS31" s="46" t="s">
        <v>558</v>
      </c>
      <c r="AT31" s="46" t="s">
        <v>558</v>
      </c>
      <c r="AU31" s="46" t="s">
        <v>558</v>
      </c>
      <c r="AV31" s="46" t="s">
        <v>558</v>
      </c>
      <c r="AW31" s="46" t="s">
        <v>558</v>
      </c>
      <c r="AX31" s="46" t="s">
        <v>558</v>
      </c>
      <c r="AY31" s="46" t="s">
        <v>558</v>
      </c>
      <c r="AZ31" s="46" t="s">
        <v>558</v>
      </c>
      <c r="BA31" s="47"/>
      <c r="BB31" s="2" t="s">
        <v>444</v>
      </c>
      <c r="BC31" s="137"/>
      <c r="BD31" s="17"/>
      <c r="BE31" s="17"/>
      <c r="BF31" s="17"/>
      <c r="BG31" s="17"/>
      <c r="BH31" s="17"/>
      <c r="BI31" s="17"/>
      <c r="BJ31" s="17"/>
      <c r="BK31" s="17"/>
    </row>
    <row r="32" spans="1:73" ht="17.5" customHeight="1" x14ac:dyDescent="0.35">
      <c r="A32" s="17"/>
      <c r="B32" s="112" t="s">
        <v>102</v>
      </c>
      <c r="C32" s="56"/>
      <c r="D32" s="55" t="s">
        <v>101</v>
      </c>
      <c r="E32" s="123" t="s">
        <v>339</v>
      </c>
      <c r="F32" s="52"/>
      <c r="G32" s="108"/>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108"/>
      <c r="AP32" s="46" t="s">
        <v>558</v>
      </c>
      <c r="AQ32" s="46" t="s">
        <v>558</v>
      </c>
      <c r="AR32" s="46" t="s">
        <v>558</v>
      </c>
      <c r="AS32" s="46" t="s">
        <v>558</v>
      </c>
      <c r="AT32" s="46" t="s">
        <v>558</v>
      </c>
      <c r="AU32" s="46" t="s">
        <v>558</v>
      </c>
      <c r="AV32" s="46" t="s">
        <v>558</v>
      </c>
      <c r="AW32" s="46" t="s">
        <v>558</v>
      </c>
      <c r="AX32" s="46" t="s">
        <v>558</v>
      </c>
      <c r="AY32" s="46" t="s">
        <v>558</v>
      </c>
      <c r="AZ32" s="46" t="s">
        <v>558</v>
      </c>
      <c r="BA32" s="47"/>
      <c r="BB32" s="2" t="s">
        <v>445</v>
      </c>
      <c r="BC32" s="137"/>
      <c r="BD32" s="17"/>
      <c r="BE32" s="17"/>
      <c r="BF32" s="17"/>
      <c r="BG32" s="17"/>
      <c r="BH32" s="17"/>
      <c r="BI32" s="17"/>
      <c r="BJ32" s="57"/>
      <c r="BK32" s="57"/>
    </row>
    <row r="33" spans="1:63" ht="17.5" customHeight="1" x14ac:dyDescent="0.35">
      <c r="A33" s="17"/>
      <c r="B33" s="112" t="s">
        <v>103</v>
      </c>
      <c r="C33" s="56"/>
      <c r="D33" s="55" t="s">
        <v>101</v>
      </c>
      <c r="E33" s="123" t="s">
        <v>339</v>
      </c>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46" t="s">
        <v>558</v>
      </c>
      <c r="AQ33" s="46" t="s">
        <v>558</v>
      </c>
      <c r="AR33" s="46" t="s">
        <v>558</v>
      </c>
      <c r="AS33" s="46" t="s">
        <v>558</v>
      </c>
      <c r="AT33" s="46" t="s">
        <v>558</v>
      </c>
      <c r="AU33" s="46" t="s">
        <v>558</v>
      </c>
      <c r="AV33" s="46" t="s">
        <v>558</v>
      </c>
      <c r="AW33" s="46" t="s">
        <v>558</v>
      </c>
      <c r="AX33" s="46" t="s">
        <v>558</v>
      </c>
      <c r="AY33" s="46" t="s">
        <v>558</v>
      </c>
      <c r="AZ33" s="46" t="s">
        <v>558</v>
      </c>
      <c r="BA33" s="47"/>
      <c r="BB33" s="2" t="s">
        <v>441</v>
      </c>
      <c r="BC33" s="137"/>
      <c r="BD33" s="17"/>
      <c r="BE33" s="17"/>
      <c r="BF33" s="17"/>
      <c r="BG33" s="17"/>
      <c r="BH33" s="17"/>
      <c r="BI33" s="17"/>
      <c r="BJ33" s="17"/>
      <c r="BK33" s="17"/>
    </row>
    <row r="34" spans="1:63" ht="17.5" customHeight="1" x14ac:dyDescent="0.35">
      <c r="A34" s="17"/>
      <c r="B34" s="112" t="s">
        <v>104</v>
      </c>
      <c r="C34" s="56"/>
      <c r="D34" s="55" t="s">
        <v>101</v>
      </c>
      <c r="E34" s="123" t="s">
        <v>339</v>
      </c>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46" t="s">
        <v>558</v>
      </c>
      <c r="AQ34" s="46" t="s">
        <v>558</v>
      </c>
      <c r="AR34" s="46" t="s">
        <v>558</v>
      </c>
      <c r="AS34" s="46" t="s">
        <v>558</v>
      </c>
      <c r="AT34" s="46" t="s">
        <v>558</v>
      </c>
      <c r="AU34" s="46" t="s">
        <v>558</v>
      </c>
      <c r="AV34" s="46" t="s">
        <v>558</v>
      </c>
      <c r="AW34" s="46" t="s">
        <v>558</v>
      </c>
      <c r="AX34" s="46" t="s">
        <v>558</v>
      </c>
      <c r="AY34" s="46" t="s">
        <v>558</v>
      </c>
      <c r="AZ34" s="46" t="s">
        <v>558</v>
      </c>
      <c r="BA34" s="47"/>
      <c r="BB34" s="2" t="s">
        <v>442</v>
      </c>
      <c r="BC34" s="137"/>
      <c r="BD34" s="17"/>
      <c r="BE34" s="17"/>
      <c r="BF34" s="17"/>
      <c r="BG34" s="17"/>
      <c r="BH34" s="17"/>
      <c r="BI34" s="17"/>
      <c r="BJ34" s="57"/>
      <c r="BK34" s="57"/>
    </row>
    <row r="35" spans="1:63" ht="17.5" customHeight="1" x14ac:dyDescent="0.35">
      <c r="A35" s="17"/>
      <c r="B35" s="111" t="s">
        <v>451</v>
      </c>
      <c r="C35" s="56"/>
      <c r="D35" s="55" t="s">
        <v>101</v>
      </c>
      <c r="E35" s="123" t="s">
        <v>339</v>
      </c>
      <c r="F35" s="131"/>
      <c r="G35" s="108"/>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108"/>
      <c r="AP35" s="46" t="s">
        <v>558</v>
      </c>
      <c r="AQ35" s="46" t="s">
        <v>558</v>
      </c>
      <c r="AR35" s="46" t="s">
        <v>558</v>
      </c>
      <c r="AS35" s="46" t="s">
        <v>558</v>
      </c>
      <c r="AT35" s="46" t="s">
        <v>558</v>
      </c>
      <c r="AU35" s="46" t="s">
        <v>558</v>
      </c>
      <c r="AV35" s="46" t="s">
        <v>558</v>
      </c>
      <c r="AW35" s="46" t="s">
        <v>558</v>
      </c>
      <c r="AX35" s="46" t="s">
        <v>558</v>
      </c>
      <c r="AY35" s="46" t="s">
        <v>558</v>
      </c>
      <c r="AZ35" s="46" t="s">
        <v>558</v>
      </c>
      <c r="BA35" s="47"/>
      <c r="BB35" s="2" t="s">
        <v>446</v>
      </c>
      <c r="BC35" s="137"/>
      <c r="BD35" s="17"/>
      <c r="BE35" s="17"/>
      <c r="BF35" s="17"/>
      <c r="BG35" s="17"/>
      <c r="BH35" s="17"/>
      <c r="BI35" s="17"/>
      <c r="BJ35" s="17"/>
      <c r="BK35" s="17"/>
    </row>
    <row r="36" spans="1:63" ht="17.5" customHeight="1" x14ac:dyDescent="0.35">
      <c r="A36" s="17"/>
      <c r="B36" s="111" t="s">
        <v>452</v>
      </c>
      <c r="C36" s="56"/>
      <c r="D36" s="55" t="s">
        <v>101</v>
      </c>
      <c r="E36" s="123" t="s">
        <v>339</v>
      </c>
      <c r="F36" s="131"/>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46" t="s">
        <v>558</v>
      </c>
      <c r="AQ36" s="46" t="s">
        <v>558</v>
      </c>
      <c r="AR36" s="46" t="s">
        <v>558</v>
      </c>
      <c r="AS36" s="46" t="s">
        <v>558</v>
      </c>
      <c r="AT36" s="46" t="s">
        <v>558</v>
      </c>
      <c r="AU36" s="46" t="s">
        <v>558</v>
      </c>
      <c r="AV36" s="46" t="s">
        <v>558</v>
      </c>
      <c r="AW36" s="46" t="s">
        <v>558</v>
      </c>
      <c r="AX36" s="46" t="s">
        <v>558</v>
      </c>
      <c r="AY36" s="46" t="s">
        <v>558</v>
      </c>
      <c r="AZ36" s="46" t="s">
        <v>558</v>
      </c>
      <c r="BA36" s="47"/>
      <c r="BB36" s="2" t="s">
        <v>447</v>
      </c>
      <c r="BC36" s="137"/>
      <c r="BD36" s="17"/>
      <c r="BE36" s="17"/>
      <c r="BF36" s="17"/>
      <c r="BG36" s="17"/>
      <c r="BH36" s="17"/>
      <c r="BI36" s="17"/>
      <c r="BJ36" s="57"/>
      <c r="BK36" s="57"/>
    </row>
    <row r="37" spans="1:63" ht="17.5" customHeight="1" x14ac:dyDescent="0.35">
      <c r="A37" s="17"/>
      <c r="B37" s="111" t="s">
        <v>453</v>
      </c>
      <c r="C37" s="56"/>
      <c r="D37" s="55" t="s">
        <v>101</v>
      </c>
      <c r="E37" s="123" t="s">
        <v>339</v>
      </c>
      <c r="F37" s="131"/>
      <c r="G37" s="52"/>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2"/>
      <c r="AP37" s="46" t="s">
        <v>558</v>
      </c>
      <c r="AQ37" s="46" t="s">
        <v>558</v>
      </c>
      <c r="AR37" s="46" t="s">
        <v>558</v>
      </c>
      <c r="AS37" s="46" t="s">
        <v>558</v>
      </c>
      <c r="AT37" s="46" t="s">
        <v>558</v>
      </c>
      <c r="AU37" s="46" t="s">
        <v>558</v>
      </c>
      <c r="AV37" s="46" t="s">
        <v>558</v>
      </c>
      <c r="AW37" s="46" t="s">
        <v>558</v>
      </c>
      <c r="AX37" s="46" t="s">
        <v>558</v>
      </c>
      <c r="AY37" s="46" t="s">
        <v>558</v>
      </c>
      <c r="AZ37" s="46" t="s">
        <v>558</v>
      </c>
      <c r="BA37" s="47"/>
      <c r="BB37" s="2" t="s">
        <v>448</v>
      </c>
      <c r="BC37" s="137"/>
      <c r="BD37" s="17"/>
      <c r="BE37" s="17"/>
      <c r="BF37" s="17"/>
      <c r="BG37" s="17"/>
      <c r="BH37" s="17"/>
      <c r="BI37" s="17"/>
      <c r="BJ37" s="17"/>
      <c r="BK37" s="17"/>
    </row>
    <row r="38" spans="1:63" ht="17.5" customHeight="1" x14ac:dyDescent="0.35">
      <c r="A38" s="17"/>
      <c r="B38" s="111" t="s">
        <v>454</v>
      </c>
      <c r="C38" s="56"/>
      <c r="D38" s="55" t="s">
        <v>101</v>
      </c>
      <c r="E38" s="123" t="s">
        <v>339</v>
      </c>
      <c r="F38" s="131"/>
      <c r="G38" s="108"/>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108"/>
      <c r="AP38" s="46" t="s">
        <v>558</v>
      </c>
      <c r="AQ38" s="46" t="s">
        <v>558</v>
      </c>
      <c r="AR38" s="46" t="s">
        <v>558</v>
      </c>
      <c r="AS38" s="46" t="s">
        <v>558</v>
      </c>
      <c r="AT38" s="46" t="s">
        <v>558</v>
      </c>
      <c r="AU38" s="46" t="s">
        <v>558</v>
      </c>
      <c r="AV38" s="46" t="s">
        <v>558</v>
      </c>
      <c r="AW38" s="46" t="s">
        <v>558</v>
      </c>
      <c r="AX38" s="46" t="s">
        <v>558</v>
      </c>
      <c r="AY38" s="46" t="s">
        <v>558</v>
      </c>
      <c r="AZ38" s="46" t="s">
        <v>558</v>
      </c>
      <c r="BA38" s="47"/>
      <c r="BB38" s="2" t="s">
        <v>449</v>
      </c>
      <c r="BC38" s="137"/>
      <c r="BD38" s="17"/>
      <c r="BE38" s="17"/>
      <c r="BF38" s="17"/>
      <c r="BG38" s="17"/>
      <c r="BH38" s="17"/>
      <c r="BI38" s="17"/>
      <c r="BJ38" s="57"/>
      <c r="BK38" s="57"/>
    </row>
    <row r="39" spans="1:63" ht="17.5" customHeight="1" x14ac:dyDescent="0.35">
      <c r="A39" s="17"/>
      <c r="B39" s="111" t="s">
        <v>552</v>
      </c>
      <c r="C39" s="56"/>
      <c r="D39" s="51" t="s">
        <v>105</v>
      </c>
      <c r="E39" s="123" t="s">
        <v>339</v>
      </c>
      <c r="F39" s="131"/>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46" t="s">
        <v>558</v>
      </c>
      <c r="AQ39" s="46" t="s">
        <v>558</v>
      </c>
      <c r="AR39" s="46" t="s">
        <v>558</v>
      </c>
      <c r="AS39" s="46" t="s">
        <v>558</v>
      </c>
      <c r="AT39" s="46" t="s">
        <v>558</v>
      </c>
      <c r="AU39" s="46" t="s">
        <v>558</v>
      </c>
      <c r="AV39" s="46" t="s">
        <v>558</v>
      </c>
      <c r="AW39" s="46" t="s">
        <v>558</v>
      </c>
      <c r="AX39" s="46" t="s">
        <v>558</v>
      </c>
      <c r="AY39" s="46" t="s">
        <v>558</v>
      </c>
      <c r="AZ39" s="46" t="s">
        <v>558</v>
      </c>
      <c r="BA39" s="47"/>
      <c r="BB39" s="2" t="s">
        <v>461</v>
      </c>
      <c r="BC39" s="137"/>
      <c r="BD39" s="17"/>
      <c r="BE39" s="17"/>
      <c r="BF39" s="17"/>
      <c r="BG39" s="17"/>
      <c r="BH39" s="17"/>
      <c r="BI39" s="17"/>
      <c r="BJ39" s="17"/>
      <c r="BK39" s="17"/>
    </row>
    <row r="40" spans="1:63" ht="17.5" customHeight="1" x14ac:dyDescent="0.35">
      <c r="A40" s="17"/>
      <c r="B40" s="111" t="s">
        <v>455</v>
      </c>
      <c r="C40" s="56"/>
      <c r="D40" s="51" t="s">
        <v>105</v>
      </c>
      <c r="E40" s="123" t="s">
        <v>339</v>
      </c>
      <c r="F40" s="131"/>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46" t="s">
        <v>558</v>
      </c>
      <c r="AQ40" s="46" t="s">
        <v>558</v>
      </c>
      <c r="AR40" s="46" t="s">
        <v>558</v>
      </c>
      <c r="AS40" s="46" t="s">
        <v>558</v>
      </c>
      <c r="AT40" s="46" t="s">
        <v>558</v>
      </c>
      <c r="AU40" s="46" t="s">
        <v>558</v>
      </c>
      <c r="AV40" s="46" t="s">
        <v>558</v>
      </c>
      <c r="AW40" s="46" t="s">
        <v>558</v>
      </c>
      <c r="AX40" s="46" t="s">
        <v>558</v>
      </c>
      <c r="AY40" s="46" t="s">
        <v>558</v>
      </c>
      <c r="AZ40" s="46" t="s">
        <v>558</v>
      </c>
      <c r="BA40" s="47"/>
      <c r="BB40" s="2" t="s">
        <v>462</v>
      </c>
      <c r="BC40" s="137"/>
      <c r="BD40" s="17"/>
      <c r="BE40" s="17"/>
      <c r="BF40" s="17"/>
      <c r="BG40" s="17"/>
      <c r="BH40" s="17"/>
      <c r="BI40" s="17"/>
      <c r="BJ40" s="57"/>
      <c r="BK40" s="57"/>
    </row>
    <row r="41" spans="1:63" ht="17.5" customHeight="1" x14ac:dyDescent="0.35">
      <c r="A41" s="17"/>
      <c r="B41" s="111" t="s">
        <v>456</v>
      </c>
      <c r="C41" s="56"/>
      <c r="D41" s="51" t="s">
        <v>105</v>
      </c>
      <c r="E41" s="123" t="s">
        <v>339</v>
      </c>
      <c r="F41" s="131"/>
      <c r="G41" s="108"/>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108"/>
      <c r="AP41" s="46" t="s">
        <v>558</v>
      </c>
      <c r="AQ41" s="46" t="s">
        <v>558</v>
      </c>
      <c r="AR41" s="46" t="s">
        <v>558</v>
      </c>
      <c r="AS41" s="46" t="s">
        <v>558</v>
      </c>
      <c r="AT41" s="46" t="s">
        <v>558</v>
      </c>
      <c r="AU41" s="46" t="s">
        <v>558</v>
      </c>
      <c r="AV41" s="46" t="s">
        <v>558</v>
      </c>
      <c r="AW41" s="46" t="s">
        <v>558</v>
      </c>
      <c r="AX41" s="46" t="s">
        <v>558</v>
      </c>
      <c r="AY41" s="46" t="s">
        <v>558</v>
      </c>
      <c r="AZ41" s="46" t="s">
        <v>558</v>
      </c>
      <c r="BA41" s="47"/>
      <c r="BB41" s="2" t="s">
        <v>463</v>
      </c>
      <c r="BC41" s="137"/>
      <c r="BD41" s="17"/>
      <c r="BE41" s="17"/>
      <c r="BF41" s="17"/>
      <c r="BG41" s="17"/>
      <c r="BH41" s="17"/>
      <c r="BI41" s="17"/>
      <c r="BJ41" s="17"/>
      <c r="BK41" s="17"/>
    </row>
    <row r="42" spans="1:63" ht="17.5" customHeight="1" x14ac:dyDescent="0.35">
      <c r="A42" s="17"/>
      <c r="B42" s="111" t="s">
        <v>457</v>
      </c>
      <c r="C42" s="56"/>
      <c r="D42" s="51" t="s">
        <v>105</v>
      </c>
      <c r="E42" s="123" t="s">
        <v>339</v>
      </c>
      <c r="F42" s="131"/>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46" t="s">
        <v>558</v>
      </c>
      <c r="AQ42" s="46" t="s">
        <v>558</v>
      </c>
      <c r="AR42" s="46" t="s">
        <v>558</v>
      </c>
      <c r="AS42" s="46" t="s">
        <v>558</v>
      </c>
      <c r="AT42" s="46" t="s">
        <v>558</v>
      </c>
      <c r="AU42" s="46" t="s">
        <v>558</v>
      </c>
      <c r="AV42" s="46" t="s">
        <v>558</v>
      </c>
      <c r="AW42" s="46" t="s">
        <v>558</v>
      </c>
      <c r="AX42" s="46" t="s">
        <v>558</v>
      </c>
      <c r="AY42" s="46" t="s">
        <v>558</v>
      </c>
      <c r="AZ42" s="46" t="s">
        <v>558</v>
      </c>
      <c r="BA42" s="47"/>
      <c r="BB42" s="2" t="s">
        <v>464</v>
      </c>
      <c r="BC42" s="137"/>
      <c r="BD42" s="17"/>
      <c r="BE42" s="17"/>
      <c r="BF42" s="17"/>
      <c r="BG42" s="17"/>
      <c r="BH42" s="17"/>
      <c r="BI42" s="17"/>
      <c r="BJ42" s="57"/>
      <c r="BK42" s="57"/>
    </row>
    <row r="43" spans="1:63" ht="17.5" customHeight="1" x14ac:dyDescent="0.35">
      <c r="A43" s="17"/>
      <c r="B43" s="111" t="s">
        <v>458</v>
      </c>
      <c r="C43" s="56"/>
      <c r="D43" s="51" t="s">
        <v>105</v>
      </c>
      <c r="E43" s="123" t="s">
        <v>339</v>
      </c>
      <c r="F43" s="131"/>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46" t="s">
        <v>558</v>
      </c>
      <c r="AQ43" s="46" t="s">
        <v>558</v>
      </c>
      <c r="AR43" s="46" t="s">
        <v>558</v>
      </c>
      <c r="AS43" s="46" t="s">
        <v>558</v>
      </c>
      <c r="AT43" s="46" t="s">
        <v>558</v>
      </c>
      <c r="AU43" s="46" t="s">
        <v>558</v>
      </c>
      <c r="AV43" s="46" t="s">
        <v>558</v>
      </c>
      <c r="AW43" s="46" t="s">
        <v>558</v>
      </c>
      <c r="AX43" s="46" t="s">
        <v>558</v>
      </c>
      <c r="AY43" s="46" t="s">
        <v>558</v>
      </c>
      <c r="AZ43" s="46" t="s">
        <v>558</v>
      </c>
      <c r="BA43" s="47"/>
      <c r="BB43" s="2" t="s">
        <v>465</v>
      </c>
      <c r="BC43" s="137"/>
      <c r="BD43" s="17"/>
      <c r="BE43" s="17"/>
      <c r="BF43" s="17"/>
      <c r="BG43" s="17"/>
      <c r="BH43" s="17"/>
      <c r="BI43" s="17"/>
      <c r="BJ43" s="17"/>
      <c r="BK43" s="17"/>
    </row>
    <row r="44" spans="1:63" ht="27" customHeight="1" x14ac:dyDescent="0.35">
      <c r="A44" s="17"/>
      <c r="B44" s="203" t="s">
        <v>459</v>
      </c>
      <c r="C44" s="204"/>
      <c r="D44" s="51" t="s">
        <v>105</v>
      </c>
      <c r="E44" s="123" t="s">
        <v>339</v>
      </c>
      <c r="F44" s="131"/>
      <c r="G44" s="108"/>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108"/>
      <c r="AP44" s="46" t="s">
        <v>558</v>
      </c>
      <c r="AQ44" s="46" t="s">
        <v>558</v>
      </c>
      <c r="AR44" s="46" t="s">
        <v>558</v>
      </c>
      <c r="AS44" s="46" t="s">
        <v>558</v>
      </c>
      <c r="AT44" s="46" t="s">
        <v>558</v>
      </c>
      <c r="AU44" s="46" t="s">
        <v>558</v>
      </c>
      <c r="AV44" s="46" t="s">
        <v>558</v>
      </c>
      <c r="AW44" s="46" t="s">
        <v>558</v>
      </c>
      <c r="AX44" s="46" t="s">
        <v>558</v>
      </c>
      <c r="AY44" s="46" t="s">
        <v>558</v>
      </c>
      <c r="AZ44" s="46" t="s">
        <v>558</v>
      </c>
      <c r="BA44" s="47"/>
      <c r="BB44" s="2" t="s">
        <v>466</v>
      </c>
      <c r="BC44" s="137"/>
      <c r="BD44" s="17"/>
      <c r="BE44" s="17"/>
      <c r="BF44" s="17"/>
      <c r="BG44" s="17"/>
      <c r="BH44" s="17"/>
      <c r="BI44" s="17"/>
      <c r="BJ44" s="57"/>
      <c r="BK44" s="57"/>
    </row>
    <row r="45" spans="1:63" ht="27" customHeight="1" x14ac:dyDescent="0.35">
      <c r="A45" s="17"/>
      <c r="B45" s="195" t="s">
        <v>460</v>
      </c>
      <c r="C45" s="198" t="s">
        <v>106</v>
      </c>
      <c r="D45" s="51" t="s">
        <v>658</v>
      </c>
      <c r="E45" s="123" t="s">
        <v>338</v>
      </c>
      <c r="F45" s="131" t="s">
        <v>313</v>
      </c>
      <c r="G45" s="52">
        <v>2020</v>
      </c>
      <c r="H45" s="153">
        <v>5.7599953920036864</v>
      </c>
      <c r="I45" s="54">
        <v>5.7599953920036864</v>
      </c>
      <c r="J45" s="54">
        <v>13.679989056008754</v>
      </c>
      <c r="K45" s="54">
        <v>19.079984736012207</v>
      </c>
      <c r="L45" s="54">
        <v>15.119987904009676</v>
      </c>
      <c r="M45" s="54">
        <v>11.519990784007373</v>
      </c>
      <c r="N45" s="54">
        <v>11.159991072007141</v>
      </c>
      <c r="O45" s="54">
        <v>11.159991072007141</v>
      </c>
      <c r="P45" s="54">
        <v>11.159991072007141</v>
      </c>
      <c r="Q45" s="54">
        <v>11.159991072007141</v>
      </c>
      <c r="R45" s="54">
        <v>11.159991072007141</v>
      </c>
      <c r="S45" s="54">
        <v>11.159991072007141</v>
      </c>
      <c r="T45" s="54">
        <v>11.159991072007141</v>
      </c>
      <c r="U45" s="54">
        <v>11.159991072007141</v>
      </c>
      <c r="V45" s="54">
        <v>11.159991072007141</v>
      </c>
      <c r="W45" s="54">
        <v>11.159991072007141</v>
      </c>
      <c r="X45" s="54">
        <v>11.159991072007141</v>
      </c>
      <c r="Y45" s="54">
        <v>11.303990956807233</v>
      </c>
      <c r="Z45" s="54">
        <v>11.447990841607325</v>
      </c>
      <c r="AA45" s="54">
        <v>11.591990726407417</v>
      </c>
      <c r="AB45" s="54">
        <v>11.735990611207509</v>
      </c>
      <c r="AC45" s="54">
        <v>11.879990496007602</v>
      </c>
      <c r="AD45" s="54">
        <v>12.023990380807694</v>
      </c>
      <c r="AE45" s="54">
        <v>12.167990265607786</v>
      </c>
      <c r="AF45" s="54">
        <v>12.311990150407878</v>
      </c>
      <c r="AG45" s="54">
        <v>12.45599003520797</v>
      </c>
      <c r="AH45" s="54">
        <v>12.599989920008063</v>
      </c>
      <c r="AI45" s="54">
        <v>12.743989804808155</v>
      </c>
      <c r="AJ45" s="54">
        <v>12.887989689608247</v>
      </c>
      <c r="AK45" s="54">
        <v>13.031989574408339</v>
      </c>
      <c r="AL45" s="54">
        <v>13.175989459208431</v>
      </c>
      <c r="AM45" s="54">
        <v>13.319989344008524</v>
      </c>
      <c r="AN45" s="54" t="s">
        <v>657</v>
      </c>
      <c r="AO45" s="52">
        <v>2022</v>
      </c>
      <c r="AP45" s="46" t="s">
        <v>656</v>
      </c>
      <c r="AQ45" s="46" t="s">
        <v>558</v>
      </c>
      <c r="AR45" s="46" t="s">
        <v>558</v>
      </c>
      <c r="AS45" s="46" t="s">
        <v>558</v>
      </c>
      <c r="AT45" s="46" t="s">
        <v>558</v>
      </c>
      <c r="AU45" s="46" t="s">
        <v>558</v>
      </c>
      <c r="AV45" s="46" t="s">
        <v>558</v>
      </c>
      <c r="AW45" s="46" t="s">
        <v>558</v>
      </c>
      <c r="AX45" s="46" t="s">
        <v>558</v>
      </c>
      <c r="AY45" s="46" t="s">
        <v>558</v>
      </c>
      <c r="AZ45" s="46" t="s">
        <v>558</v>
      </c>
      <c r="BA45" s="47"/>
      <c r="BB45" s="2" t="s">
        <v>385</v>
      </c>
      <c r="BC45" s="172" t="s">
        <v>108</v>
      </c>
      <c r="BD45" s="17"/>
      <c r="BE45" s="17"/>
      <c r="BF45" s="17"/>
      <c r="BG45" s="17"/>
      <c r="BH45" s="17"/>
      <c r="BI45" s="17"/>
      <c r="BJ45" s="17"/>
      <c r="BK45" s="17"/>
    </row>
    <row r="46" spans="1:63" ht="27" customHeight="1" x14ac:dyDescent="0.35">
      <c r="A46" s="17"/>
      <c r="B46" s="197"/>
      <c r="C46" s="199"/>
      <c r="D46" s="51" t="s">
        <v>109</v>
      </c>
      <c r="E46" s="123" t="s">
        <v>339</v>
      </c>
      <c r="F46" s="131"/>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46" t="s">
        <v>558</v>
      </c>
      <c r="AQ46" s="46" t="s">
        <v>558</v>
      </c>
      <c r="AR46" s="46" t="s">
        <v>558</v>
      </c>
      <c r="AS46" s="46" t="s">
        <v>558</v>
      </c>
      <c r="AT46" s="46" t="s">
        <v>558</v>
      </c>
      <c r="AU46" s="46" t="s">
        <v>558</v>
      </c>
      <c r="AV46" s="46" t="s">
        <v>558</v>
      </c>
      <c r="AW46" s="46" t="s">
        <v>558</v>
      </c>
      <c r="AX46" s="46" t="s">
        <v>558</v>
      </c>
      <c r="AY46" s="46" t="s">
        <v>558</v>
      </c>
      <c r="AZ46" s="46" t="s">
        <v>558</v>
      </c>
      <c r="BA46" s="47"/>
      <c r="BB46" s="2" t="s">
        <v>386</v>
      </c>
      <c r="BC46" s="173"/>
      <c r="BD46" s="17"/>
      <c r="BE46" s="17"/>
      <c r="BF46" s="17"/>
      <c r="BG46" s="17"/>
      <c r="BH46" s="17"/>
      <c r="BI46" s="17"/>
      <c r="BJ46" s="57"/>
      <c r="BK46" s="57"/>
    </row>
    <row r="47" spans="1:63" ht="27" customHeight="1" x14ac:dyDescent="0.35">
      <c r="A47" s="17"/>
      <c r="B47" s="197"/>
      <c r="C47" s="198" t="s">
        <v>110</v>
      </c>
      <c r="D47" s="51" t="s">
        <v>658</v>
      </c>
      <c r="E47" s="123" t="s">
        <v>338</v>
      </c>
      <c r="F47" s="131" t="s">
        <v>313</v>
      </c>
      <c r="G47" s="52">
        <v>2020</v>
      </c>
      <c r="H47" s="154">
        <v>23.039981568014746</v>
      </c>
      <c r="I47" s="52">
        <v>23.039981568014746</v>
      </c>
      <c r="J47" s="52">
        <v>37.79996976002419</v>
      </c>
      <c r="K47" s="52">
        <v>55.439955648035479</v>
      </c>
      <c r="L47" s="52">
        <v>55.439955648035479</v>
      </c>
      <c r="M47" s="52">
        <v>55.439955648035479</v>
      </c>
      <c r="N47" s="52">
        <v>55.439955648035479</v>
      </c>
      <c r="O47" s="52">
        <v>55.439955648035479</v>
      </c>
      <c r="P47" s="52">
        <v>55.439955648035479</v>
      </c>
      <c r="Q47" s="52">
        <v>55.439955648035479</v>
      </c>
      <c r="R47" s="52">
        <v>55.439955648035479</v>
      </c>
      <c r="S47" s="52">
        <v>55.439955648035479</v>
      </c>
      <c r="T47" s="52">
        <v>55.439955648035479</v>
      </c>
      <c r="U47" s="52">
        <v>55.439955648035479</v>
      </c>
      <c r="V47" s="52">
        <v>55.439955648035479</v>
      </c>
      <c r="W47" s="52">
        <v>55.439955648035479</v>
      </c>
      <c r="X47" s="52">
        <v>55.439955648035479</v>
      </c>
      <c r="Y47" s="52">
        <v>56.087955129635894</v>
      </c>
      <c r="Z47" s="52">
        <v>56.735954611236309</v>
      </c>
      <c r="AA47" s="52">
        <v>57.383954092836724</v>
      </c>
      <c r="AB47" s="52">
        <v>58.031953574437139</v>
      </c>
      <c r="AC47" s="52">
        <v>58.679953056037554</v>
      </c>
      <c r="AD47" s="52">
        <v>59.615952307238153</v>
      </c>
      <c r="AE47" s="52">
        <v>60.551951558438752</v>
      </c>
      <c r="AF47" s="52">
        <v>61.487950809639351</v>
      </c>
      <c r="AG47" s="52">
        <v>62.42395006083995</v>
      </c>
      <c r="AH47" s="52">
        <v>63.359949312040548</v>
      </c>
      <c r="AI47" s="52">
        <v>64.871948102441522</v>
      </c>
      <c r="AJ47" s="52">
        <v>66.383946892842488</v>
      </c>
      <c r="AK47" s="52">
        <v>67.895945683243454</v>
      </c>
      <c r="AL47" s="52">
        <v>69.40794447364442</v>
      </c>
      <c r="AM47" s="52">
        <v>70.919943264045386</v>
      </c>
      <c r="AN47" s="52" t="s">
        <v>657</v>
      </c>
      <c r="AO47" s="52">
        <v>2022</v>
      </c>
      <c r="AP47" s="46" t="s">
        <v>656</v>
      </c>
      <c r="AQ47" s="46" t="s">
        <v>558</v>
      </c>
      <c r="AR47" s="46" t="s">
        <v>558</v>
      </c>
      <c r="AS47" s="46" t="s">
        <v>558</v>
      </c>
      <c r="AT47" s="46" t="s">
        <v>558</v>
      </c>
      <c r="AU47" s="46" t="s">
        <v>558</v>
      </c>
      <c r="AV47" s="46" t="s">
        <v>558</v>
      </c>
      <c r="AW47" s="46" t="s">
        <v>558</v>
      </c>
      <c r="AX47" s="46" t="s">
        <v>558</v>
      </c>
      <c r="AY47" s="46" t="s">
        <v>558</v>
      </c>
      <c r="AZ47" s="46" t="s">
        <v>558</v>
      </c>
      <c r="BA47" s="47"/>
      <c r="BB47" s="2" t="s">
        <v>387</v>
      </c>
      <c r="BC47" s="174" t="s">
        <v>112</v>
      </c>
      <c r="BD47" s="17"/>
      <c r="BE47" s="17"/>
      <c r="BF47" s="17"/>
      <c r="BG47" s="17"/>
      <c r="BH47" s="17"/>
      <c r="BI47" s="17"/>
      <c r="BJ47" s="17"/>
      <c r="BK47" s="17"/>
    </row>
    <row r="48" spans="1:63" ht="27" customHeight="1" x14ac:dyDescent="0.35">
      <c r="A48" s="17"/>
      <c r="B48" s="197"/>
      <c r="C48" s="199"/>
      <c r="D48" s="51" t="s">
        <v>113</v>
      </c>
      <c r="E48" s="123" t="s">
        <v>339</v>
      </c>
      <c r="F48" s="131"/>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46" t="s">
        <v>558</v>
      </c>
      <c r="AQ48" s="46" t="s">
        <v>558</v>
      </c>
      <c r="AR48" s="46" t="s">
        <v>558</v>
      </c>
      <c r="AS48" s="46" t="s">
        <v>558</v>
      </c>
      <c r="AT48" s="46" t="s">
        <v>558</v>
      </c>
      <c r="AU48" s="46" t="s">
        <v>558</v>
      </c>
      <c r="AV48" s="46" t="s">
        <v>558</v>
      </c>
      <c r="AW48" s="46" t="s">
        <v>558</v>
      </c>
      <c r="AX48" s="46" t="s">
        <v>558</v>
      </c>
      <c r="AY48" s="46" t="s">
        <v>558</v>
      </c>
      <c r="AZ48" s="46" t="s">
        <v>558</v>
      </c>
      <c r="BA48" s="47"/>
      <c r="BB48" s="2" t="s">
        <v>388</v>
      </c>
      <c r="BC48" s="175"/>
      <c r="BD48" s="17"/>
      <c r="BE48" s="17"/>
      <c r="BF48" s="17"/>
      <c r="BG48" s="17"/>
      <c r="BH48" s="17"/>
      <c r="BI48" s="17"/>
      <c r="BJ48" s="57"/>
      <c r="BK48" s="57"/>
    </row>
    <row r="49" spans="1:63" ht="27" customHeight="1" x14ac:dyDescent="0.35">
      <c r="A49" s="17"/>
      <c r="B49" s="197"/>
      <c r="C49" s="198" t="s">
        <v>114</v>
      </c>
      <c r="D49" s="51" t="s">
        <v>658</v>
      </c>
      <c r="E49" s="123" t="s">
        <v>338</v>
      </c>
      <c r="F49" s="131" t="s">
        <v>313</v>
      </c>
      <c r="G49" s="54">
        <v>2020</v>
      </c>
      <c r="H49" s="153">
        <v>11.159991072007141</v>
      </c>
      <c r="I49" s="54">
        <v>11.159991072007141</v>
      </c>
      <c r="J49" s="54">
        <v>54.359956512034785</v>
      </c>
      <c r="K49" s="54">
        <v>119.5199043840765</v>
      </c>
      <c r="L49" s="54">
        <v>86.399930880055294</v>
      </c>
      <c r="M49" s="54">
        <v>52.559957952033635</v>
      </c>
      <c r="N49" s="54">
        <v>47.519961984030409</v>
      </c>
      <c r="O49" s="54">
        <v>46.151963078429532</v>
      </c>
      <c r="P49" s="54">
        <v>44.783964172828654</v>
      </c>
      <c r="Q49" s="54">
        <v>43.415965267227776</v>
      </c>
      <c r="R49" s="54">
        <v>42.047966361626898</v>
      </c>
      <c r="S49" s="54">
        <v>40.679967456026034</v>
      </c>
      <c r="T49" s="54">
        <v>40.679967456026034</v>
      </c>
      <c r="U49" s="54">
        <v>40.679967456026034</v>
      </c>
      <c r="V49" s="54">
        <v>40.679967456026034</v>
      </c>
      <c r="W49" s="54">
        <v>40.679967456026034</v>
      </c>
      <c r="X49" s="54">
        <v>40.679967456026034</v>
      </c>
      <c r="Y49" s="54">
        <v>40.679967456026034</v>
      </c>
      <c r="Z49" s="54">
        <v>40.679967456026034</v>
      </c>
      <c r="AA49" s="54">
        <v>40.679967456026034</v>
      </c>
      <c r="AB49" s="54">
        <v>40.679967456026034</v>
      </c>
      <c r="AC49" s="54">
        <v>40.679967456026034</v>
      </c>
      <c r="AD49" s="54">
        <v>40.679967456026034</v>
      </c>
      <c r="AE49" s="54">
        <v>40.679967456026034</v>
      </c>
      <c r="AF49" s="54">
        <v>40.679967456026034</v>
      </c>
      <c r="AG49" s="54">
        <v>40.679967456026034</v>
      </c>
      <c r="AH49" s="54">
        <v>40.679967456026034</v>
      </c>
      <c r="AI49" s="54">
        <v>41.039967168026266</v>
      </c>
      <c r="AJ49" s="54">
        <v>41.399966880026497</v>
      </c>
      <c r="AK49" s="54">
        <v>41.759966592026728</v>
      </c>
      <c r="AL49" s="54">
        <v>42.11996630402696</v>
      </c>
      <c r="AM49" s="54">
        <v>42.479966016027184</v>
      </c>
      <c r="AN49" s="54" t="s">
        <v>657</v>
      </c>
      <c r="AO49" s="54">
        <v>2022</v>
      </c>
      <c r="AP49" s="46" t="s">
        <v>656</v>
      </c>
      <c r="AQ49" s="46" t="s">
        <v>558</v>
      </c>
      <c r="AR49" s="46" t="s">
        <v>558</v>
      </c>
      <c r="AS49" s="46" t="s">
        <v>558</v>
      </c>
      <c r="AT49" s="46" t="s">
        <v>558</v>
      </c>
      <c r="AU49" s="46" t="s">
        <v>558</v>
      </c>
      <c r="AV49" s="46" t="s">
        <v>558</v>
      </c>
      <c r="AW49" s="46" t="s">
        <v>558</v>
      </c>
      <c r="AX49" s="46" t="s">
        <v>558</v>
      </c>
      <c r="AY49" s="46" t="s">
        <v>558</v>
      </c>
      <c r="AZ49" s="46" t="s">
        <v>558</v>
      </c>
      <c r="BA49" s="47"/>
      <c r="BB49" s="2" t="s">
        <v>389</v>
      </c>
      <c r="BC49" s="176" t="s">
        <v>115</v>
      </c>
      <c r="BD49" s="17"/>
      <c r="BE49" s="17"/>
      <c r="BF49" s="17"/>
      <c r="BG49" s="17"/>
      <c r="BH49" s="17"/>
      <c r="BI49" s="17"/>
      <c r="BJ49" s="17"/>
      <c r="BK49" s="17"/>
    </row>
    <row r="50" spans="1:63" ht="27" customHeight="1" x14ac:dyDescent="0.35">
      <c r="A50" s="17"/>
      <c r="B50" s="196"/>
      <c r="C50" s="199"/>
      <c r="D50" s="51" t="s">
        <v>109</v>
      </c>
      <c r="E50" s="123" t="s">
        <v>339</v>
      </c>
      <c r="F50" s="131"/>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46" t="s">
        <v>558</v>
      </c>
      <c r="AQ50" s="46" t="s">
        <v>558</v>
      </c>
      <c r="AR50" s="46" t="s">
        <v>558</v>
      </c>
      <c r="AS50" s="46" t="s">
        <v>558</v>
      </c>
      <c r="AT50" s="46" t="s">
        <v>558</v>
      </c>
      <c r="AU50" s="46" t="s">
        <v>558</v>
      </c>
      <c r="AV50" s="46" t="s">
        <v>558</v>
      </c>
      <c r="AW50" s="46" t="s">
        <v>558</v>
      </c>
      <c r="AX50" s="46" t="s">
        <v>558</v>
      </c>
      <c r="AY50" s="46" t="s">
        <v>558</v>
      </c>
      <c r="AZ50" s="46" t="s">
        <v>558</v>
      </c>
      <c r="BA50" s="47"/>
      <c r="BB50" s="2" t="s">
        <v>390</v>
      </c>
      <c r="BC50" s="177"/>
      <c r="BD50" s="17"/>
      <c r="BE50" s="17"/>
      <c r="BF50" s="17"/>
      <c r="BG50" s="17"/>
      <c r="BH50" s="17"/>
      <c r="BI50" s="17"/>
      <c r="BJ50" s="57"/>
      <c r="BK50" s="57"/>
    </row>
    <row r="51" spans="1:63" ht="26.5" customHeight="1" x14ac:dyDescent="0.35">
      <c r="A51" s="17"/>
      <c r="B51" s="113" t="s">
        <v>116</v>
      </c>
      <c r="C51" s="56"/>
      <c r="D51" s="51" t="s">
        <v>117</v>
      </c>
      <c r="E51" s="123" t="s">
        <v>338</v>
      </c>
      <c r="F51" s="131" t="s">
        <v>313</v>
      </c>
      <c r="G51" s="54">
        <v>2020</v>
      </c>
      <c r="H51" s="54">
        <v>24</v>
      </c>
      <c r="I51" s="54">
        <v>24</v>
      </c>
      <c r="J51" s="54">
        <v>54</v>
      </c>
      <c r="K51" s="54">
        <v>75</v>
      </c>
      <c r="L51" s="54">
        <v>77</v>
      </c>
      <c r="M51" s="54">
        <v>78</v>
      </c>
      <c r="N51" s="54">
        <v>80</v>
      </c>
      <c r="O51" s="54">
        <v>80</v>
      </c>
      <c r="P51" s="54">
        <v>80</v>
      </c>
      <c r="Q51" s="54">
        <v>80</v>
      </c>
      <c r="R51" s="54">
        <v>80</v>
      </c>
      <c r="S51" s="54">
        <v>80</v>
      </c>
      <c r="T51" s="54">
        <v>88</v>
      </c>
      <c r="U51" s="54">
        <v>96</v>
      </c>
      <c r="V51" s="54">
        <v>104</v>
      </c>
      <c r="W51" s="54">
        <v>112</v>
      </c>
      <c r="X51" s="54">
        <v>120</v>
      </c>
      <c r="Y51" s="54">
        <v>146</v>
      </c>
      <c r="Z51" s="54">
        <v>172</v>
      </c>
      <c r="AA51" s="54">
        <v>198</v>
      </c>
      <c r="AB51" s="54">
        <v>224</v>
      </c>
      <c r="AC51" s="54">
        <v>250</v>
      </c>
      <c r="AD51" s="54">
        <v>272</v>
      </c>
      <c r="AE51" s="54">
        <v>294</v>
      </c>
      <c r="AF51" s="54">
        <v>316</v>
      </c>
      <c r="AG51" s="54">
        <v>338</v>
      </c>
      <c r="AH51" s="54">
        <v>360</v>
      </c>
      <c r="AI51" s="54">
        <v>370</v>
      </c>
      <c r="AJ51" s="54">
        <v>380</v>
      </c>
      <c r="AK51" s="54">
        <v>390</v>
      </c>
      <c r="AL51" s="54">
        <v>400</v>
      </c>
      <c r="AM51" s="54">
        <v>410</v>
      </c>
      <c r="AN51" s="54" t="s">
        <v>657</v>
      </c>
      <c r="AO51" s="54">
        <v>2022</v>
      </c>
      <c r="AP51" s="46" t="s">
        <v>656</v>
      </c>
      <c r="AQ51" s="46" t="s">
        <v>558</v>
      </c>
      <c r="AR51" s="46" t="s">
        <v>558</v>
      </c>
      <c r="AS51" s="46" t="s">
        <v>558</v>
      </c>
      <c r="AT51" s="46" t="s">
        <v>558</v>
      </c>
      <c r="AU51" s="46" t="s">
        <v>558</v>
      </c>
      <c r="AV51" s="46" t="s">
        <v>558</v>
      </c>
      <c r="AW51" s="46" t="s">
        <v>558</v>
      </c>
      <c r="AX51" s="46" t="s">
        <v>558</v>
      </c>
      <c r="AY51" s="46" t="s">
        <v>558</v>
      </c>
      <c r="AZ51" s="46" t="s">
        <v>558</v>
      </c>
      <c r="BA51" s="47"/>
      <c r="BB51" s="2" t="s">
        <v>467</v>
      </c>
      <c r="BC51" s="136" t="s">
        <v>112</v>
      </c>
      <c r="BD51" s="17"/>
      <c r="BE51" s="17"/>
      <c r="BF51" s="17"/>
      <c r="BG51" s="17"/>
      <c r="BH51" s="17"/>
      <c r="BI51" s="17"/>
      <c r="BJ51" s="17"/>
      <c r="BK51" s="17"/>
    </row>
    <row r="52" spans="1:63" ht="17.5" customHeight="1" x14ac:dyDescent="0.35">
      <c r="A52" s="17"/>
      <c r="B52" s="113" t="s">
        <v>554</v>
      </c>
      <c r="C52" s="56"/>
      <c r="D52" s="55" t="s">
        <v>118</v>
      </c>
      <c r="E52" s="123" t="s">
        <v>339</v>
      </c>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46" t="s">
        <v>558</v>
      </c>
      <c r="AQ52" s="46" t="s">
        <v>558</v>
      </c>
      <c r="AR52" s="46" t="s">
        <v>558</v>
      </c>
      <c r="AS52" s="46" t="s">
        <v>558</v>
      </c>
      <c r="AT52" s="46" t="s">
        <v>558</v>
      </c>
      <c r="AU52" s="46" t="s">
        <v>558</v>
      </c>
      <c r="AV52" s="46" t="s">
        <v>558</v>
      </c>
      <c r="AW52" s="46" t="s">
        <v>558</v>
      </c>
      <c r="AX52" s="46" t="s">
        <v>558</v>
      </c>
      <c r="AY52" s="46" t="s">
        <v>558</v>
      </c>
      <c r="AZ52" s="46" t="s">
        <v>558</v>
      </c>
      <c r="BA52" s="47"/>
      <c r="BB52" s="2" t="s">
        <v>468</v>
      </c>
      <c r="BC52" s="134" t="s">
        <v>345</v>
      </c>
      <c r="BD52" s="17"/>
      <c r="BE52" s="17"/>
      <c r="BF52" s="17"/>
      <c r="BG52" s="57"/>
      <c r="BH52" s="57"/>
      <c r="BI52" s="57"/>
      <c r="BJ52" s="57"/>
      <c r="BK52" s="57"/>
    </row>
    <row r="53" spans="1:63" ht="17.5" customHeight="1" x14ac:dyDescent="0.35">
      <c r="A53" s="17"/>
      <c r="B53" s="113" t="s">
        <v>119</v>
      </c>
      <c r="C53" s="56"/>
      <c r="D53" s="55" t="s">
        <v>120</v>
      </c>
      <c r="E53" s="123" t="s">
        <v>339</v>
      </c>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46" t="s">
        <v>558</v>
      </c>
      <c r="AQ53" s="46" t="s">
        <v>558</v>
      </c>
      <c r="AR53" s="46" t="s">
        <v>558</v>
      </c>
      <c r="AS53" s="46" t="s">
        <v>558</v>
      </c>
      <c r="AT53" s="46" t="s">
        <v>558</v>
      </c>
      <c r="AU53" s="46" t="s">
        <v>558</v>
      </c>
      <c r="AV53" s="46" t="s">
        <v>558</v>
      </c>
      <c r="AW53" s="46" t="s">
        <v>558</v>
      </c>
      <c r="AX53" s="46" t="s">
        <v>558</v>
      </c>
      <c r="AY53" s="46" t="s">
        <v>558</v>
      </c>
      <c r="AZ53" s="46" t="s">
        <v>558</v>
      </c>
      <c r="BA53" s="47"/>
      <c r="BB53" s="2" t="s">
        <v>469</v>
      </c>
      <c r="BC53" s="134" t="s">
        <v>347</v>
      </c>
      <c r="BD53" s="17"/>
      <c r="BE53" s="17"/>
      <c r="BF53" s="17"/>
      <c r="BG53" s="62"/>
      <c r="BH53" s="62"/>
      <c r="BI53" s="62"/>
      <c r="BJ53" s="17"/>
      <c r="BK53" s="17"/>
    </row>
    <row r="54" spans="1:63" ht="17.5" customHeight="1" x14ac:dyDescent="0.35">
      <c r="A54" s="17"/>
      <c r="B54" s="113" t="s">
        <v>121</v>
      </c>
      <c r="C54" s="56"/>
      <c r="D54" s="51" t="s">
        <v>81</v>
      </c>
      <c r="E54" s="123" t="s">
        <v>339</v>
      </c>
      <c r="F54" s="131"/>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46" t="s">
        <v>558</v>
      </c>
      <c r="AQ54" s="46" t="s">
        <v>558</v>
      </c>
      <c r="AR54" s="46" t="s">
        <v>558</v>
      </c>
      <c r="AS54" s="46" t="s">
        <v>558</v>
      </c>
      <c r="AT54" s="46" t="s">
        <v>558</v>
      </c>
      <c r="AU54" s="46" t="s">
        <v>558</v>
      </c>
      <c r="AV54" s="46" t="s">
        <v>558</v>
      </c>
      <c r="AW54" s="46" t="s">
        <v>558</v>
      </c>
      <c r="AX54" s="46" t="s">
        <v>558</v>
      </c>
      <c r="AY54" s="46" t="s">
        <v>558</v>
      </c>
      <c r="AZ54" s="46" t="s">
        <v>558</v>
      </c>
      <c r="BA54" s="47"/>
      <c r="BB54" s="2" t="s">
        <v>122</v>
      </c>
      <c r="BC54" s="137"/>
      <c r="BD54" s="17"/>
      <c r="BE54" s="17"/>
      <c r="BF54" s="17"/>
      <c r="BG54" s="57"/>
      <c r="BH54" s="57"/>
      <c r="BI54" s="57"/>
      <c r="BJ54" s="57"/>
      <c r="BK54" s="57"/>
    </row>
    <row r="55" spans="1:63" ht="17.5" customHeight="1" x14ac:dyDescent="0.35">
      <c r="A55" s="17"/>
      <c r="B55" s="113" t="s">
        <v>123</v>
      </c>
      <c r="C55" s="56"/>
      <c r="D55" s="51" t="s">
        <v>81</v>
      </c>
      <c r="E55" s="123" t="s">
        <v>339</v>
      </c>
      <c r="F55" s="131"/>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46" t="s">
        <v>558</v>
      </c>
      <c r="AQ55" s="46" t="s">
        <v>558</v>
      </c>
      <c r="AR55" s="46" t="s">
        <v>558</v>
      </c>
      <c r="AS55" s="46" t="s">
        <v>558</v>
      </c>
      <c r="AT55" s="46" t="s">
        <v>558</v>
      </c>
      <c r="AU55" s="46" t="s">
        <v>558</v>
      </c>
      <c r="AV55" s="46" t="s">
        <v>558</v>
      </c>
      <c r="AW55" s="46" t="s">
        <v>558</v>
      </c>
      <c r="AX55" s="46" t="s">
        <v>558</v>
      </c>
      <c r="AY55" s="46" t="s">
        <v>558</v>
      </c>
      <c r="AZ55" s="46" t="s">
        <v>558</v>
      </c>
      <c r="BA55" s="47"/>
      <c r="BB55" s="2" t="s">
        <v>124</v>
      </c>
      <c r="BC55" s="137"/>
      <c r="BD55" s="17"/>
      <c r="BE55" s="17"/>
      <c r="BF55" s="17"/>
      <c r="BG55" s="62"/>
      <c r="BH55" s="62"/>
      <c r="BI55" s="62"/>
      <c r="BJ55" s="17"/>
      <c r="BK55" s="17"/>
    </row>
    <row r="56" spans="1:63" ht="24" customHeight="1" x14ac:dyDescent="0.35">
      <c r="A56" s="64"/>
      <c r="B56" s="65" t="s">
        <v>125</v>
      </c>
      <c r="C56" s="66"/>
      <c r="D56" s="67"/>
      <c r="E56" s="124"/>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3"/>
      <c r="BC56" s="68" t="s">
        <v>126</v>
      </c>
      <c r="BD56" s="17"/>
      <c r="BE56" s="17"/>
      <c r="BF56" s="17"/>
      <c r="BG56" s="57"/>
      <c r="BH56" s="57"/>
      <c r="BI56" s="57"/>
      <c r="BJ56" s="57"/>
      <c r="BK56" s="57"/>
    </row>
    <row r="57" spans="1:63" x14ac:dyDescent="0.35">
      <c r="A57" s="17"/>
      <c r="B57" s="42" t="s">
        <v>127</v>
      </c>
      <c r="C57" s="43"/>
      <c r="D57" s="69"/>
      <c r="E57" s="125"/>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4"/>
      <c r="BC57" s="70"/>
      <c r="BD57" s="17"/>
      <c r="BE57" s="17"/>
      <c r="BF57" s="17"/>
      <c r="BG57" s="62"/>
      <c r="BH57" s="62"/>
      <c r="BI57" s="62"/>
      <c r="BJ57" s="17"/>
      <c r="BK57" s="17"/>
    </row>
    <row r="58" spans="1:63" x14ac:dyDescent="0.35">
      <c r="A58" s="17"/>
      <c r="B58" s="113" t="s">
        <v>128</v>
      </c>
      <c r="C58" s="56"/>
      <c r="D58" s="51" t="s">
        <v>129</v>
      </c>
      <c r="E58" s="123" t="s">
        <v>339</v>
      </c>
      <c r="F58" s="131"/>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46" t="s">
        <v>558</v>
      </c>
      <c r="AQ58" s="46" t="s">
        <v>558</v>
      </c>
      <c r="AR58" s="46" t="s">
        <v>558</v>
      </c>
      <c r="AS58" s="46" t="s">
        <v>558</v>
      </c>
      <c r="AT58" s="46" t="s">
        <v>558</v>
      </c>
      <c r="AU58" s="46" t="s">
        <v>558</v>
      </c>
      <c r="AV58" s="46" t="s">
        <v>558</v>
      </c>
      <c r="AW58" s="46" t="s">
        <v>558</v>
      </c>
      <c r="AX58" s="46" t="s">
        <v>558</v>
      </c>
      <c r="AY58" s="46" t="s">
        <v>558</v>
      </c>
      <c r="AZ58" s="46" t="s">
        <v>558</v>
      </c>
      <c r="BA58" s="47"/>
      <c r="BB58" s="2" t="s">
        <v>349</v>
      </c>
      <c r="BC58" s="137"/>
      <c r="BD58" s="17"/>
      <c r="BE58" s="17"/>
      <c r="BF58" s="17"/>
      <c r="BG58" s="57"/>
      <c r="BH58" s="57"/>
      <c r="BI58" s="57"/>
      <c r="BJ58" s="57"/>
      <c r="BK58" s="57"/>
    </row>
    <row r="59" spans="1:63" x14ac:dyDescent="0.35">
      <c r="A59" s="17"/>
      <c r="B59" s="114" t="s">
        <v>130</v>
      </c>
      <c r="C59" s="56"/>
      <c r="D59" s="51" t="s">
        <v>129</v>
      </c>
      <c r="E59" s="123" t="s">
        <v>339</v>
      </c>
      <c r="F59" s="131"/>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46" t="s">
        <v>558</v>
      </c>
      <c r="AQ59" s="46" t="s">
        <v>558</v>
      </c>
      <c r="AR59" s="46" t="s">
        <v>558</v>
      </c>
      <c r="AS59" s="46" t="s">
        <v>558</v>
      </c>
      <c r="AT59" s="46" t="s">
        <v>558</v>
      </c>
      <c r="AU59" s="46" t="s">
        <v>558</v>
      </c>
      <c r="AV59" s="46" t="s">
        <v>558</v>
      </c>
      <c r="AW59" s="46" t="s">
        <v>558</v>
      </c>
      <c r="AX59" s="46" t="s">
        <v>558</v>
      </c>
      <c r="AY59" s="46" t="s">
        <v>558</v>
      </c>
      <c r="AZ59" s="46" t="s">
        <v>558</v>
      </c>
      <c r="BA59" s="47"/>
      <c r="BB59" s="2" t="s">
        <v>350</v>
      </c>
      <c r="BC59" s="137"/>
      <c r="BD59" s="17"/>
      <c r="BE59" s="17"/>
      <c r="BF59" s="17"/>
      <c r="BG59" s="62"/>
      <c r="BH59" s="62"/>
      <c r="BI59" s="62"/>
      <c r="BJ59" s="17"/>
      <c r="BK59" s="17"/>
    </row>
    <row r="60" spans="1:63" x14ac:dyDescent="0.35">
      <c r="A60" s="17"/>
      <c r="B60" s="114" t="s">
        <v>131</v>
      </c>
      <c r="C60" s="56"/>
      <c r="D60" s="51" t="s">
        <v>129</v>
      </c>
      <c r="E60" s="123" t="s">
        <v>339</v>
      </c>
      <c r="F60" s="131"/>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46" t="s">
        <v>558</v>
      </c>
      <c r="AQ60" s="46" t="s">
        <v>558</v>
      </c>
      <c r="AR60" s="46" t="s">
        <v>558</v>
      </c>
      <c r="AS60" s="46" t="s">
        <v>558</v>
      </c>
      <c r="AT60" s="46" t="s">
        <v>558</v>
      </c>
      <c r="AU60" s="46" t="s">
        <v>558</v>
      </c>
      <c r="AV60" s="46" t="s">
        <v>558</v>
      </c>
      <c r="AW60" s="46" t="s">
        <v>558</v>
      </c>
      <c r="AX60" s="46" t="s">
        <v>558</v>
      </c>
      <c r="AY60" s="46" t="s">
        <v>558</v>
      </c>
      <c r="AZ60" s="46" t="s">
        <v>558</v>
      </c>
      <c r="BA60" s="47"/>
      <c r="BB60" s="2" t="s">
        <v>351</v>
      </c>
      <c r="BC60" s="137"/>
      <c r="BD60" s="17"/>
      <c r="BE60" s="17"/>
      <c r="BF60" s="17"/>
      <c r="BG60" s="57"/>
      <c r="BH60" s="57"/>
      <c r="BI60" s="57"/>
      <c r="BJ60" s="57"/>
      <c r="BK60" s="57"/>
    </row>
    <row r="61" spans="1:63" x14ac:dyDescent="0.35">
      <c r="A61" s="17"/>
      <c r="B61" s="114" t="s">
        <v>114</v>
      </c>
      <c r="C61" s="56"/>
      <c r="D61" s="51" t="s">
        <v>129</v>
      </c>
      <c r="E61" s="123" t="s">
        <v>339</v>
      </c>
      <c r="F61" s="131"/>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46" t="s">
        <v>558</v>
      </c>
      <c r="AQ61" s="46" t="s">
        <v>558</v>
      </c>
      <c r="AR61" s="46" t="s">
        <v>558</v>
      </c>
      <c r="AS61" s="46" t="s">
        <v>558</v>
      </c>
      <c r="AT61" s="46" t="s">
        <v>558</v>
      </c>
      <c r="AU61" s="46" t="s">
        <v>558</v>
      </c>
      <c r="AV61" s="46" t="s">
        <v>558</v>
      </c>
      <c r="AW61" s="46" t="s">
        <v>558</v>
      </c>
      <c r="AX61" s="46" t="s">
        <v>558</v>
      </c>
      <c r="AY61" s="46" t="s">
        <v>558</v>
      </c>
      <c r="AZ61" s="46" t="s">
        <v>558</v>
      </c>
      <c r="BA61" s="47"/>
      <c r="BB61" s="2" t="s">
        <v>352</v>
      </c>
      <c r="BC61" s="137"/>
      <c r="BD61" s="17"/>
      <c r="BE61" s="17"/>
      <c r="BF61" s="17"/>
      <c r="BG61" s="62"/>
      <c r="BH61" s="62"/>
      <c r="BI61" s="62"/>
      <c r="BJ61" s="17"/>
      <c r="BK61" s="17"/>
    </row>
    <row r="62" spans="1:63" x14ac:dyDescent="0.35">
      <c r="A62" s="17"/>
      <c r="B62" s="114" t="s">
        <v>132</v>
      </c>
      <c r="C62" s="56"/>
      <c r="D62" s="51" t="s">
        <v>129</v>
      </c>
      <c r="E62" s="123" t="s">
        <v>339</v>
      </c>
      <c r="F62" s="131"/>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46" t="s">
        <v>558</v>
      </c>
      <c r="AQ62" s="46" t="s">
        <v>558</v>
      </c>
      <c r="AR62" s="46" t="s">
        <v>558</v>
      </c>
      <c r="AS62" s="46" t="s">
        <v>558</v>
      </c>
      <c r="AT62" s="46" t="s">
        <v>558</v>
      </c>
      <c r="AU62" s="46" t="s">
        <v>558</v>
      </c>
      <c r="AV62" s="46" t="s">
        <v>558</v>
      </c>
      <c r="AW62" s="46" t="s">
        <v>558</v>
      </c>
      <c r="AX62" s="46" t="s">
        <v>558</v>
      </c>
      <c r="AY62" s="46" t="s">
        <v>558</v>
      </c>
      <c r="AZ62" s="46" t="s">
        <v>558</v>
      </c>
      <c r="BA62" s="47"/>
      <c r="BB62" s="2" t="s">
        <v>353</v>
      </c>
      <c r="BC62" s="137"/>
      <c r="BD62" s="17"/>
      <c r="BE62" s="17"/>
      <c r="BF62" s="17"/>
      <c r="BG62" s="57"/>
      <c r="BH62" s="57"/>
      <c r="BI62" s="57"/>
      <c r="BJ62" s="57"/>
      <c r="BK62" s="57"/>
    </row>
    <row r="63" spans="1:63" x14ac:dyDescent="0.35">
      <c r="A63" s="17"/>
      <c r="B63" s="114" t="s">
        <v>133</v>
      </c>
      <c r="C63" s="56"/>
      <c r="D63" s="51" t="s">
        <v>129</v>
      </c>
      <c r="E63" s="123" t="s">
        <v>339</v>
      </c>
      <c r="F63" s="131"/>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46" t="s">
        <v>558</v>
      </c>
      <c r="AQ63" s="46" t="s">
        <v>558</v>
      </c>
      <c r="AR63" s="46" t="s">
        <v>558</v>
      </c>
      <c r="AS63" s="46" t="s">
        <v>558</v>
      </c>
      <c r="AT63" s="46" t="s">
        <v>558</v>
      </c>
      <c r="AU63" s="46" t="s">
        <v>558</v>
      </c>
      <c r="AV63" s="46" t="s">
        <v>558</v>
      </c>
      <c r="AW63" s="46" t="s">
        <v>558</v>
      </c>
      <c r="AX63" s="46" t="s">
        <v>558</v>
      </c>
      <c r="AY63" s="46" t="s">
        <v>558</v>
      </c>
      <c r="AZ63" s="46" t="s">
        <v>558</v>
      </c>
      <c r="BA63" s="47"/>
      <c r="BB63" s="2" t="s">
        <v>470</v>
      </c>
      <c r="BC63" s="137"/>
      <c r="BD63" s="17"/>
      <c r="BE63" s="17"/>
      <c r="BF63" s="17"/>
      <c r="BG63" s="62"/>
      <c r="BH63" s="62"/>
      <c r="BI63" s="62"/>
      <c r="BJ63" s="17"/>
      <c r="BK63" s="17"/>
    </row>
    <row r="64" spans="1:63" x14ac:dyDescent="0.35">
      <c r="A64" s="17"/>
      <c r="B64" s="114" t="s">
        <v>134</v>
      </c>
      <c r="C64" s="56"/>
      <c r="D64" s="51" t="s">
        <v>129</v>
      </c>
      <c r="E64" s="123" t="s">
        <v>339</v>
      </c>
      <c r="F64" s="131"/>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46" t="s">
        <v>558</v>
      </c>
      <c r="AQ64" s="46" t="s">
        <v>558</v>
      </c>
      <c r="AR64" s="46" t="s">
        <v>558</v>
      </c>
      <c r="AS64" s="46" t="s">
        <v>558</v>
      </c>
      <c r="AT64" s="46" t="s">
        <v>558</v>
      </c>
      <c r="AU64" s="46" t="s">
        <v>558</v>
      </c>
      <c r="AV64" s="46" t="s">
        <v>558</v>
      </c>
      <c r="AW64" s="46" t="s">
        <v>558</v>
      </c>
      <c r="AX64" s="46" t="s">
        <v>558</v>
      </c>
      <c r="AY64" s="46" t="s">
        <v>558</v>
      </c>
      <c r="AZ64" s="46" t="s">
        <v>558</v>
      </c>
      <c r="BA64" s="47"/>
      <c r="BB64" s="2" t="s">
        <v>354</v>
      </c>
      <c r="BC64" s="137"/>
      <c r="BD64" s="17"/>
      <c r="BE64" s="17"/>
      <c r="BF64" s="17"/>
      <c r="BG64" s="57"/>
      <c r="BH64" s="57"/>
      <c r="BI64" s="57"/>
      <c r="BJ64" s="57"/>
      <c r="BK64" s="57"/>
    </row>
    <row r="65" spans="1:63" x14ac:dyDescent="0.35">
      <c r="A65" s="17"/>
      <c r="B65" s="113" t="s">
        <v>135</v>
      </c>
      <c r="C65" s="56"/>
      <c r="D65" s="51" t="s">
        <v>129</v>
      </c>
      <c r="E65" s="123" t="s">
        <v>339</v>
      </c>
      <c r="F65" s="131"/>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46" t="s">
        <v>558</v>
      </c>
      <c r="AQ65" s="46" t="s">
        <v>558</v>
      </c>
      <c r="AR65" s="46" t="s">
        <v>558</v>
      </c>
      <c r="AS65" s="46" t="s">
        <v>558</v>
      </c>
      <c r="AT65" s="46" t="s">
        <v>558</v>
      </c>
      <c r="AU65" s="46" t="s">
        <v>558</v>
      </c>
      <c r="AV65" s="46" t="s">
        <v>558</v>
      </c>
      <c r="AW65" s="46" t="s">
        <v>558</v>
      </c>
      <c r="AX65" s="46" t="s">
        <v>558</v>
      </c>
      <c r="AY65" s="46" t="s">
        <v>558</v>
      </c>
      <c r="AZ65" s="46" t="s">
        <v>558</v>
      </c>
      <c r="BA65" s="47"/>
      <c r="BB65" s="2" t="s">
        <v>136</v>
      </c>
      <c r="BC65" s="137"/>
      <c r="BD65" s="17"/>
      <c r="BE65" s="17"/>
      <c r="BF65" s="17"/>
      <c r="BG65" s="62"/>
      <c r="BH65" s="62"/>
      <c r="BI65" s="62"/>
      <c r="BJ65" s="17"/>
      <c r="BK65" s="17"/>
    </row>
    <row r="66" spans="1:63" x14ac:dyDescent="0.35">
      <c r="A66" s="17"/>
      <c r="B66" s="113" t="s">
        <v>137</v>
      </c>
      <c r="C66" s="56"/>
      <c r="D66" s="51" t="s">
        <v>660</v>
      </c>
      <c r="E66" s="123" t="s">
        <v>339</v>
      </c>
      <c r="F66" s="131" t="s">
        <v>313</v>
      </c>
      <c r="G66" s="63">
        <v>2020</v>
      </c>
      <c r="H66" s="152">
        <f>SUM(H67:H75)</f>
        <v>231075.3095534555</v>
      </c>
      <c r="I66" s="152">
        <f>H66</f>
        <v>231075.3095534555</v>
      </c>
      <c r="J66" s="152">
        <f>SUM(J67:J75)</f>
        <v>230815.60945067805</v>
      </c>
      <c r="K66" s="152">
        <f t="shared" ref="K66:AM66" si="0">SUM(K67:K75)</f>
        <v>232423.12450406683</v>
      </c>
      <c r="L66" s="152">
        <f t="shared" si="0"/>
        <v>235697.44054790563</v>
      </c>
      <c r="M66" s="152">
        <f t="shared" si="0"/>
        <v>239008.64726246326</v>
      </c>
      <c r="N66" s="152">
        <f t="shared" si="0"/>
        <v>241648.32430220558</v>
      </c>
      <c r="O66" s="152">
        <f t="shared" si="0"/>
        <v>256007.12992418901</v>
      </c>
      <c r="P66" s="152">
        <f t="shared" si="0"/>
        <v>259416.99224906368</v>
      </c>
      <c r="Q66" s="152">
        <f t="shared" si="0"/>
        <v>262893.35753685416</v>
      </c>
      <c r="R66" s="152">
        <f t="shared" si="0"/>
        <v>266326.79183833569</v>
      </c>
      <c r="S66" s="152">
        <f t="shared" si="0"/>
        <v>257691.75933227857</v>
      </c>
      <c r="T66" s="152">
        <f t="shared" si="0"/>
        <v>269350.34013715229</v>
      </c>
      <c r="U66" s="152">
        <f t="shared" si="0"/>
        <v>270052.42355423537</v>
      </c>
      <c r="V66" s="152">
        <f t="shared" si="0"/>
        <v>270758.82851173851</v>
      </c>
      <c r="W66" s="152">
        <f t="shared" si="0"/>
        <v>271476.68740487046</v>
      </c>
      <c r="X66" s="152">
        <f t="shared" si="0"/>
        <v>261648.65567264409</v>
      </c>
      <c r="Y66" s="152">
        <f t="shared" si="0"/>
        <v>269132.98282344168</v>
      </c>
      <c r="Z66" s="152">
        <f t="shared" si="0"/>
        <v>266339.53135389782</v>
      </c>
      <c r="AA66" s="152">
        <f t="shared" si="0"/>
        <v>263614.28543479444</v>
      </c>
      <c r="AB66" s="152">
        <f t="shared" si="0"/>
        <v>260954.08175881507</v>
      </c>
      <c r="AC66" s="152">
        <f t="shared" si="0"/>
        <v>247599.90587684797</v>
      </c>
      <c r="AD66" s="152">
        <f t="shared" si="0"/>
        <v>143495.84386529378</v>
      </c>
      <c r="AE66" s="152">
        <f t="shared" si="0"/>
        <v>141896.86076995477</v>
      </c>
      <c r="AF66" s="152">
        <f t="shared" si="0"/>
        <v>140353.58396743354</v>
      </c>
      <c r="AG66" s="152">
        <f t="shared" si="0"/>
        <v>138917.70075683878</v>
      </c>
      <c r="AH66" s="152">
        <f t="shared" si="0"/>
        <v>137476.30803205981</v>
      </c>
      <c r="AI66" s="152">
        <f t="shared" si="0"/>
        <v>136531.163362644</v>
      </c>
      <c r="AJ66" s="152">
        <f t="shared" si="0"/>
        <v>135630.24932145083</v>
      </c>
      <c r="AK66" s="152">
        <f t="shared" si="0"/>
        <v>134771.21860579349</v>
      </c>
      <c r="AL66" s="152">
        <f t="shared" si="0"/>
        <v>133951.83810302115</v>
      </c>
      <c r="AM66" s="152">
        <f t="shared" si="0"/>
        <v>133169.98360326904</v>
      </c>
      <c r="AN66" s="52" t="s">
        <v>661</v>
      </c>
      <c r="AO66" s="52" t="s">
        <v>661</v>
      </c>
      <c r="AP66" s="46" t="s">
        <v>656</v>
      </c>
      <c r="AQ66" s="46" t="s">
        <v>656</v>
      </c>
      <c r="AR66" s="46" t="s">
        <v>656</v>
      </c>
      <c r="AS66" s="46" t="s">
        <v>656</v>
      </c>
      <c r="AT66" s="46" t="s">
        <v>656</v>
      </c>
      <c r="AU66" s="46" t="s">
        <v>558</v>
      </c>
      <c r="AV66" s="46" t="s">
        <v>339</v>
      </c>
      <c r="AW66" s="46" t="s">
        <v>339</v>
      </c>
      <c r="AX66" s="46" t="s">
        <v>339</v>
      </c>
      <c r="AY66" s="46" t="s">
        <v>339</v>
      </c>
      <c r="AZ66" s="46" t="s">
        <v>558</v>
      </c>
      <c r="BA66" s="52" t="s">
        <v>661</v>
      </c>
      <c r="BB66" s="2" t="s">
        <v>355</v>
      </c>
      <c r="BC66" s="137"/>
      <c r="BD66" s="17"/>
      <c r="BE66" s="17"/>
      <c r="BF66" s="17"/>
      <c r="BG66" s="57"/>
      <c r="BH66" s="57"/>
      <c r="BI66" s="57"/>
      <c r="BJ66" s="57"/>
      <c r="BK66" s="57"/>
    </row>
    <row r="67" spans="1:63" ht="24" x14ac:dyDescent="0.35">
      <c r="A67" s="17"/>
      <c r="B67" s="114" t="s">
        <v>138</v>
      </c>
      <c r="C67" s="56"/>
      <c r="D67" s="51" t="s">
        <v>660</v>
      </c>
      <c r="E67" s="123" t="s">
        <v>656</v>
      </c>
      <c r="F67" s="131" t="s">
        <v>313</v>
      </c>
      <c r="G67" s="63">
        <v>2020</v>
      </c>
      <c r="H67" s="152">
        <v>118197.74671822594</v>
      </c>
      <c r="I67" s="152">
        <f t="shared" ref="I67:I69" si="1">H67</f>
        <v>118197.74671822594</v>
      </c>
      <c r="J67" s="152">
        <v>118105.57624186855</v>
      </c>
      <c r="K67" s="152">
        <v>120345.7727830572</v>
      </c>
      <c r="L67" s="152">
        <v>122585.96932424589</v>
      </c>
      <c r="M67" s="152">
        <v>124826.16586543457</v>
      </c>
      <c r="N67" s="152">
        <v>127066.36240662322</v>
      </c>
      <c r="O67" s="152">
        <v>134638.32111538947</v>
      </c>
      <c r="P67" s="152">
        <v>131454.30202415571</v>
      </c>
      <c r="Q67" s="152">
        <v>128270.28293292195</v>
      </c>
      <c r="R67" s="152">
        <v>125086.26384168821</v>
      </c>
      <c r="S67" s="152">
        <v>111146.26695045446</v>
      </c>
      <c r="T67" s="152">
        <v>120229.71900076429</v>
      </c>
      <c r="U67" s="152">
        <v>118557.19325107413</v>
      </c>
      <c r="V67" s="152">
        <v>116884.66750138397</v>
      </c>
      <c r="W67" s="152">
        <v>115212.14175169379</v>
      </c>
      <c r="X67" s="152">
        <v>102783.63820200365</v>
      </c>
      <c r="Y67" s="152">
        <v>113472.10517486717</v>
      </c>
      <c r="Z67" s="152">
        <v>113404.5943477307</v>
      </c>
      <c r="AA67" s="152">
        <v>113337.08352059423</v>
      </c>
      <c r="AB67" s="152">
        <v>113269.57269345775</v>
      </c>
      <c r="AC67" s="152">
        <v>102446.08406632129</v>
      </c>
      <c r="AD67" s="152">
        <v>0</v>
      </c>
      <c r="AE67" s="152">
        <v>0</v>
      </c>
      <c r="AF67" s="152">
        <v>0</v>
      </c>
      <c r="AG67" s="152">
        <v>0</v>
      </c>
      <c r="AH67" s="152">
        <v>0</v>
      </c>
      <c r="AI67" s="152">
        <v>0</v>
      </c>
      <c r="AJ67" s="152">
        <v>0</v>
      </c>
      <c r="AK67" s="152">
        <v>0</v>
      </c>
      <c r="AL67" s="152">
        <v>0</v>
      </c>
      <c r="AM67" s="152">
        <v>0</v>
      </c>
      <c r="AN67" s="52" t="s">
        <v>664</v>
      </c>
      <c r="AO67" s="52">
        <v>2022</v>
      </c>
      <c r="AP67" s="46" t="s">
        <v>656</v>
      </c>
      <c r="AQ67" s="46" t="s">
        <v>656</v>
      </c>
      <c r="AR67" s="46" t="s">
        <v>656</v>
      </c>
      <c r="AS67" s="46" t="s">
        <v>656</v>
      </c>
      <c r="AT67" s="46" t="s">
        <v>656</v>
      </c>
      <c r="AU67" s="46" t="s">
        <v>558</v>
      </c>
      <c r="AV67" s="46" t="s">
        <v>339</v>
      </c>
      <c r="AW67" s="46" t="s">
        <v>339</v>
      </c>
      <c r="AX67" s="46" t="s">
        <v>339</v>
      </c>
      <c r="AY67" s="46" t="s">
        <v>339</v>
      </c>
      <c r="AZ67" s="46" t="s">
        <v>558</v>
      </c>
      <c r="BA67" s="47" t="s">
        <v>674</v>
      </c>
      <c r="BB67" s="2" t="s">
        <v>471</v>
      </c>
      <c r="BC67" s="137"/>
      <c r="BD67" s="17"/>
      <c r="BE67" s="17"/>
      <c r="BF67" s="17"/>
      <c r="BG67" s="62"/>
      <c r="BH67" s="62"/>
      <c r="BI67" s="62"/>
      <c r="BJ67" s="17"/>
      <c r="BK67" s="17"/>
    </row>
    <row r="68" spans="1:63" ht="24" x14ac:dyDescent="0.35">
      <c r="A68" s="17"/>
      <c r="B68" s="114" t="s">
        <v>139</v>
      </c>
      <c r="C68" s="56"/>
      <c r="D68" s="51" t="s">
        <v>660</v>
      </c>
      <c r="E68" s="123" t="s">
        <v>656</v>
      </c>
      <c r="F68" s="131" t="s">
        <v>313</v>
      </c>
      <c r="G68" s="63">
        <v>2020</v>
      </c>
      <c r="H68" s="152">
        <v>39529.420598254816</v>
      </c>
      <c r="I68" s="152">
        <f t="shared" si="1"/>
        <v>39529.420598254816</v>
      </c>
      <c r="J68" s="152">
        <v>39645.393448613722</v>
      </c>
      <c r="K68" s="152">
        <v>38374.033926278433</v>
      </c>
      <c r="L68" s="152">
        <v>38769.475394393165</v>
      </c>
      <c r="M68" s="152">
        <v>39201.807533226653</v>
      </c>
      <c r="N68" s="152">
        <v>38962.609997244879</v>
      </c>
      <c r="O68" s="152">
        <v>38624.577650879619</v>
      </c>
      <c r="P68" s="152">
        <v>38093.579807405615</v>
      </c>
      <c r="Q68" s="152">
        <v>37629.084926847398</v>
      </c>
      <c r="R68" s="152">
        <v>37121.659059980229</v>
      </c>
      <c r="S68" s="152">
        <v>35301.744185574411</v>
      </c>
      <c r="T68" s="152">
        <v>34101.872458008693</v>
      </c>
      <c r="U68" s="152">
        <v>32701.481142652279</v>
      </c>
      <c r="V68" s="152">
        <v>31305.41136771586</v>
      </c>
      <c r="W68" s="152">
        <v>29920.795528408336</v>
      </c>
      <c r="X68" s="152">
        <v>28746.266863742487</v>
      </c>
      <c r="Y68" s="152">
        <v>26912.523953478048</v>
      </c>
      <c r="Z68" s="152">
        <v>25556.980222872095</v>
      </c>
      <c r="AA68" s="152">
        <v>24269.642042706699</v>
      </c>
      <c r="AB68" s="152">
        <v>23047.346105665303</v>
      </c>
      <c r="AC68" s="152">
        <v>21887.055762636122</v>
      </c>
      <c r="AD68" s="152">
        <v>20826.475310165322</v>
      </c>
      <c r="AE68" s="152">
        <v>19824.889707588423</v>
      </c>
      <c r="AF68" s="152">
        <v>18879.010397829283</v>
      </c>
      <c r="AG68" s="152">
        <v>18040.524679996604</v>
      </c>
      <c r="AH68" s="152">
        <v>17196.529447979708</v>
      </c>
      <c r="AI68" s="152">
        <v>16557.792695910717</v>
      </c>
      <c r="AJ68" s="152">
        <v>15963.286572064319</v>
      </c>
      <c r="AK68" s="152">
        <v>15410.663773753751</v>
      </c>
      <c r="AL68" s="152">
        <v>14897.691188328208</v>
      </c>
      <c r="AM68" s="152">
        <v>14422.244605922881</v>
      </c>
      <c r="AN68" s="52" t="s">
        <v>664</v>
      </c>
      <c r="AO68" s="52">
        <v>2022</v>
      </c>
      <c r="AP68" s="46" t="s">
        <v>656</v>
      </c>
      <c r="AQ68" s="46" t="s">
        <v>656</v>
      </c>
      <c r="AR68" s="46" t="s">
        <v>656</v>
      </c>
      <c r="AS68" s="46" t="s">
        <v>656</v>
      </c>
      <c r="AT68" s="46" t="s">
        <v>656</v>
      </c>
      <c r="AU68" s="46" t="s">
        <v>558</v>
      </c>
      <c r="AV68" s="46" t="s">
        <v>339</v>
      </c>
      <c r="AW68" s="46" t="s">
        <v>339</v>
      </c>
      <c r="AX68" s="46" t="s">
        <v>339</v>
      </c>
      <c r="AY68" s="46" t="s">
        <v>339</v>
      </c>
      <c r="AZ68" s="46" t="s">
        <v>558</v>
      </c>
      <c r="BA68" s="47" t="s">
        <v>662</v>
      </c>
      <c r="BB68" s="2" t="s">
        <v>472</v>
      </c>
      <c r="BC68" s="137"/>
      <c r="BD68" s="17"/>
      <c r="BE68" s="17"/>
      <c r="BF68" s="17"/>
      <c r="BG68" s="57"/>
      <c r="BH68" s="57"/>
      <c r="BI68" s="57"/>
      <c r="BJ68" s="57"/>
      <c r="BK68" s="57"/>
    </row>
    <row r="69" spans="1:63" ht="24" x14ac:dyDescent="0.35">
      <c r="A69" s="17"/>
      <c r="B69" s="114" t="s">
        <v>114</v>
      </c>
      <c r="C69" s="56"/>
      <c r="D69" s="51" t="s">
        <v>660</v>
      </c>
      <c r="E69" s="123" t="s">
        <v>656</v>
      </c>
      <c r="F69" s="131" t="s">
        <v>313</v>
      </c>
      <c r="G69" s="63">
        <v>2020</v>
      </c>
      <c r="H69" s="152">
        <v>14648.614139611054</v>
      </c>
      <c r="I69" s="152">
        <f t="shared" si="1"/>
        <v>14648.614139611054</v>
      </c>
      <c r="J69" s="152">
        <v>13945.218678303223</v>
      </c>
      <c r="K69" s="152">
        <v>13664.622109699063</v>
      </c>
      <c r="L69" s="152">
        <v>13384.025541094899</v>
      </c>
      <c r="M69" s="152">
        <v>13103.428972490743</v>
      </c>
      <c r="N69" s="152">
        <v>12822.832403886583</v>
      </c>
      <c r="O69" s="152">
        <v>12579.029216670899</v>
      </c>
      <c r="P69" s="152">
        <v>12335.226029455211</v>
      </c>
      <c r="Q69" s="152">
        <v>12091.422842239523</v>
      </c>
      <c r="R69" s="152">
        <v>11847.619655023836</v>
      </c>
      <c r="S69" s="152">
        <v>11603.816467808152</v>
      </c>
      <c r="T69" s="152">
        <v>11499.804703025064</v>
      </c>
      <c r="U69" s="152">
        <v>11395.792938241977</v>
      </c>
      <c r="V69" s="152">
        <v>11291.78117345889</v>
      </c>
      <c r="W69" s="152">
        <v>11187.769408675802</v>
      </c>
      <c r="X69" s="152">
        <v>11083.757643892715</v>
      </c>
      <c r="Y69" s="152">
        <v>10829.816995252089</v>
      </c>
      <c r="Z69" s="152">
        <v>10575.876346611461</v>
      </c>
      <c r="AA69" s="152">
        <v>10321.93569797083</v>
      </c>
      <c r="AB69" s="152">
        <v>10067.995049330204</v>
      </c>
      <c r="AC69" s="152">
        <v>9814.0544006895743</v>
      </c>
      <c r="AD69" s="152">
        <v>9770.1425771686572</v>
      </c>
      <c r="AE69" s="152">
        <v>9726.2307536477401</v>
      </c>
      <c r="AF69" s="152">
        <v>9682.3189301268212</v>
      </c>
      <c r="AG69" s="152">
        <v>9638.4071066059059</v>
      </c>
      <c r="AH69" s="152">
        <v>9594.4952830849888</v>
      </c>
      <c r="AI69" s="152">
        <v>9568.2057933907163</v>
      </c>
      <c r="AJ69" s="152">
        <v>9541.9163036964419</v>
      </c>
      <c r="AK69" s="152">
        <v>9515.6268140021675</v>
      </c>
      <c r="AL69" s="152">
        <v>9489.3373243078968</v>
      </c>
      <c r="AM69" s="152">
        <v>9463.0478346136206</v>
      </c>
      <c r="AN69" s="52" t="s">
        <v>664</v>
      </c>
      <c r="AO69" s="52">
        <v>2022</v>
      </c>
      <c r="AP69" s="46" t="s">
        <v>656</v>
      </c>
      <c r="AQ69" s="46" t="s">
        <v>656</v>
      </c>
      <c r="AR69" s="46" t="s">
        <v>656</v>
      </c>
      <c r="AS69" s="46" t="s">
        <v>656</v>
      </c>
      <c r="AT69" s="46" t="s">
        <v>656</v>
      </c>
      <c r="AU69" s="46" t="s">
        <v>558</v>
      </c>
      <c r="AV69" s="46" t="s">
        <v>339</v>
      </c>
      <c r="AW69" s="46" t="s">
        <v>339</v>
      </c>
      <c r="AX69" s="46" t="s">
        <v>339</v>
      </c>
      <c r="AY69" s="46" t="s">
        <v>339</v>
      </c>
      <c r="AZ69" s="46" t="s">
        <v>558</v>
      </c>
      <c r="BA69" s="47" t="s">
        <v>669</v>
      </c>
      <c r="BB69" s="2" t="s">
        <v>356</v>
      </c>
      <c r="BC69" s="137"/>
      <c r="BD69" s="17"/>
      <c r="BE69" s="17"/>
      <c r="BF69" s="17"/>
      <c r="BG69" s="62"/>
      <c r="BH69" s="62"/>
      <c r="BI69" s="62"/>
      <c r="BJ69" s="17"/>
      <c r="BK69" s="17"/>
    </row>
    <row r="70" spans="1:63" x14ac:dyDescent="0.35">
      <c r="A70" s="17"/>
      <c r="B70" s="114" t="s">
        <v>140</v>
      </c>
      <c r="C70" s="56"/>
      <c r="D70" s="51" t="s">
        <v>660</v>
      </c>
      <c r="E70" s="123" t="s">
        <v>339</v>
      </c>
      <c r="F70" s="131"/>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46" t="s">
        <v>558</v>
      </c>
      <c r="AQ70" s="46" t="s">
        <v>558</v>
      </c>
      <c r="AR70" s="46" t="s">
        <v>558</v>
      </c>
      <c r="AS70" s="46" t="s">
        <v>558</v>
      </c>
      <c r="AT70" s="46" t="s">
        <v>558</v>
      </c>
      <c r="AU70" s="46" t="s">
        <v>558</v>
      </c>
      <c r="AV70" s="46" t="s">
        <v>339</v>
      </c>
      <c r="AW70" s="46" t="s">
        <v>339</v>
      </c>
      <c r="AX70" s="46" t="s">
        <v>339</v>
      </c>
      <c r="AY70" s="46" t="s">
        <v>339</v>
      </c>
      <c r="AZ70" s="46" t="s">
        <v>558</v>
      </c>
      <c r="BA70" s="47"/>
      <c r="BB70" s="2" t="s">
        <v>473</v>
      </c>
      <c r="BC70" s="137"/>
      <c r="BD70" s="17"/>
      <c r="BE70" s="17"/>
      <c r="BF70" s="17"/>
      <c r="BG70" s="57"/>
      <c r="BH70" s="57"/>
      <c r="BI70" s="57"/>
      <c r="BJ70" s="57"/>
      <c r="BK70" s="57"/>
    </row>
    <row r="71" spans="1:63" x14ac:dyDescent="0.35">
      <c r="A71" s="17"/>
      <c r="B71" s="114" t="s">
        <v>141</v>
      </c>
      <c r="C71" s="56"/>
      <c r="D71" s="51" t="s">
        <v>660</v>
      </c>
      <c r="E71" s="123" t="s">
        <v>339</v>
      </c>
      <c r="F71" s="131"/>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46" t="s">
        <v>558</v>
      </c>
      <c r="AQ71" s="46" t="s">
        <v>558</v>
      </c>
      <c r="AR71" s="46" t="s">
        <v>558</v>
      </c>
      <c r="AS71" s="46" t="s">
        <v>558</v>
      </c>
      <c r="AT71" s="46" t="s">
        <v>558</v>
      </c>
      <c r="AU71" s="46" t="s">
        <v>558</v>
      </c>
      <c r="AV71" s="46" t="s">
        <v>339</v>
      </c>
      <c r="AW71" s="46" t="s">
        <v>339</v>
      </c>
      <c r="AX71" s="46" t="s">
        <v>339</v>
      </c>
      <c r="AY71" s="46" t="s">
        <v>339</v>
      </c>
      <c r="AZ71" s="46" t="s">
        <v>558</v>
      </c>
      <c r="BA71" s="47"/>
      <c r="BB71" s="2" t="s">
        <v>357</v>
      </c>
      <c r="BC71" s="137"/>
      <c r="BD71" s="17"/>
      <c r="BE71" s="17"/>
      <c r="BF71" s="17"/>
      <c r="BG71" s="62"/>
      <c r="BH71" s="62"/>
      <c r="BI71" s="62"/>
      <c r="BJ71" s="17"/>
      <c r="BK71" s="17"/>
    </row>
    <row r="72" spans="1:63" x14ac:dyDescent="0.35">
      <c r="A72" s="17"/>
      <c r="B72" s="114" t="s">
        <v>142</v>
      </c>
      <c r="C72" s="56"/>
      <c r="D72" s="51" t="s">
        <v>660</v>
      </c>
      <c r="E72" s="123" t="s">
        <v>339</v>
      </c>
      <c r="F72" s="131"/>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46" t="s">
        <v>558</v>
      </c>
      <c r="AQ72" s="46" t="s">
        <v>558</v>
      </c>
      <c r="AR72" s="46" t="s">
        <v>558</v>
      </c>
      <c r="AS72" s="46" t="s">
        <v>558</v>
      </c>
      <c r="AT72" s="46" t="s">
        <v>558</v>
      </c>
      <c r="AU72" s="46" t="s">
        <v>558</v>
      </c>
      <c r="AV72" s="46" t="s">
        <v>339</v>
      </c>
      <c r="AW72" s="46" t="s">
        <v>339</v>
      </c>
      <c r="AX72" s="46" t="s">
        <v>339</v>
      </c>
      <c r="AY72" s="46" t="s">
        <v>339</v>
      </c>
      <c r="AZ72" s="46" t="s">
        <v>558</v>
      </c>
      <c r="BA72" s="47"/>
      <c r="BB72" s="2" t="s">
        <v>358</v>
      </c>
      <c r="BC72" s="137"/>
      <c r="BD72" s="17"/>
      <c r="BE72" s="17"/>
      <c r="BF72" s="17"/>
      <c r="BG72" s="57"/>
      <c r="BH72" s="57"/>
      <c r="BI72" s="57"/>
      <c r="BJ72" s="57"/>
      <c r="BK72" s="57"/>
    </row>
    <row r="73" spans="1:63" ht="24" x14ac:dyDescent="0.35">
      <c r="A73" s="17"/>
      <c r="B73" s="114" t="s">
        <v>143</v>
      </c>
      <c r="C73" s="56"/>
      <c r="D73" s="51" t="s">
        <v>660</v>
      </c>
      <c r="E73" s="123" t="s">
        <v>656</v>
      </c>
      <c r="F73" s="131" t="s">
        <v>313</v>
      </c>
      <c r="G73" s="63">
        <v>2020</v>
      </c>
      <c r="H73" s="152">
        <v>54267.377870933975</v>
      </c>
      <c r="I73" s="152">
        <f t="shared" ref="I73" si="2">H73</f>
        <v>54267.377870933975</v>
      </c>
      <c r="J73" s="152">
        <v>55172.10627834472</v>
      </c>
      <c r="K73" s="152">
        <v>56021.815904366144</v>
      </c>
      <c r="L73" s="152">
        <v>56871.525530387575</v>
      </c>
      <c r="M73" s="152">
        <v>57721.23515640902</v>
      </c>
      <c r="N73" s="152">
        <v>58570.944782430444</v>
      </c>
      <c r="O73" s="152">
        <v>66122.626957214903</v>
      </c>
      <c r="P73" s="152">
        <v>73674.309131999355</v>
      </c>
      <c r="Q73" s="152">
        <v>81225.991306783821</v>
      </c>
      <c r="R73" s="152">
        <v>88777.673481568272</v>
      </c>
      <c r="S73" s="152">
        <v>96329.355656352738</v>
      </c>
      <c r="T73" s="152">
        <v>100283.60770707316</v>
      </c>
      <c r="U73" s="152">
        <v>104237.85975779362</v>
      </c>
      <c r="V73" s="152">
        <v>108192.11180851405</v>
      </c>
      <c r="W73" s="152">
        <v>112146.36385923449</v>
      </c>
      <c r="X73" s="152">
        <v>116100.61590995494</v>
      </c>
      <c r="Y73" s="152">
        <v>114959.35853886063</v>
      </c>
      <c r="Z73" s="152">
        <v>113818.10116776632</v>
      </c>
      <c r="AA73" s="152">
        <v>112676.84379667199</v>
      </c>
      <c r="AB73" s="152">
        <v>111535.58642557768</v>
      </c>
      <c r="AC73" s="152">
        <v>110394.32905448339</v>
      </c>
      <c r="AD73" s="152">
        <v>109990.24102886501</v>
      </c>
      <c r="AE73" s="152">
        <v>109586.15300324665</v>
      </c>
      <c r="AF73" s="152">
        <v>109182.0649776283</v>
      </c>
      <c r="AG73" s="152">
        <v>108777.97695200992</v>
      </c>
      <c r="AH73" s="152">
        <v>108373.88892639156</v>
      </c>
      <c r="AI73" s="152">
        <v>108099.99936575309</v>
      </c>
      <c r="AJ73" s="152">
        <v>107826.10980511463</v>
      </c>
      <c r="AK73" s="152">
        <v>107552.22024447618</v>
      </c>
      <c r="AL73" s="152">
        <v>107278.3306838377</v>
      </c>
      <c r="AM73" s="152">
        <v>107004.44112319926</v>
      </c>
      <c r="AN73" s="52" t="s">
        <v>664</v>
      </c>
      <c r="AO73" s="52">
        <v>2022</v>
      </c>
      <c r="AP73" s="46" t="s">
        <v>656</v>
      </c>
      <c r="AQ73" s="46" t="s">
        <v>656</v>
      </c>
      <c r="AR73" s="46" t="s">
        <v>656</v>
      </c>
      <c r="AS73" s="46" t="s">
        <v>656</v>
      </c>
      <c r="AT73" s="46" t="s">
        <v>656</v>
      </c>
      <c r="AU73" s="46" t="s">
        <v>558</v>
      </c>
      <c r="AV73" s="46" t="s">
        <v>339</v>
      </c>
      <c r="AW73" s="46" t="s">
        <v>339</v>
      </c>
      <c r="AX73" s="46" t="s">
        <v>339</v>
      </c>
      <c r="AY73" s="46" t="s">
        <v>339</v>
      </c>
      <c r="AZ73" s="46" t="s">
        <v>558</v>
      </c>
      <c r="BA73" s="155" t="s">
        <v>675</v>
      </c>
      <c r="BB73" s="2" t="s">
        <v>359</v>
      </c>
      <c r="BC73" s="137"/>
      <c r="BD73" s="17"/>
      <c r="BE73" s="17"/>
      <c r="BF73" s="17"/>
      <c r="BG73" s="62"/>
      <c r="BH73" s="62"/>
      <c r="BI73" s="62"/>
      <c r="BJ73" s="17"/>
      <c r="BK73" s="17"/>
    </row>
    <row r="74" spans="1:63" x14ac:dyDescent="0.35">
      <c r="A74" s="17"/>
      <c r="B74" s="114" t="s">
        <v>144</v>
      </c>
      <c r="C74" s="56"/>
      <c r="D74" s="51" t="s">
        <v>660</v>
      </c>
      <c r="E74" s="123" t="s">
        <v>339</v>
      </c>
      <c r="F74" s="131"/>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46" t="s">
        <v>558</v>
      </c>
      <c r="AQ74" s="46" t="s">
        <v>558</v>
      </c>
      <c r="AR74" s="46" t="s">
        <v>558</v>
      </c>
      <c r="AS74" s="46" t="s">
        <v>558</v>
      </c>
      <c r="AT74" s="46" t="s">
        <v>558</v>
      </c>
      <c r="AU74" s="46" t="s">
        <v>558</v>
      </c>
      <c r="AV74" s="46" t="s">
        <v>339</v>
      </c>
      <c r="AW74" s="46" t="s">
        <v>339</v>
      </c>
      <c r="AX74" s="46" t="s">
        <v>339</v>
      </c>
      <c r="AY74" s="46" t="s">
        <v>339</v>
      </c>
      <c r="AZ74" s="46" t="s">
        <v>558</v>
      </c>
      <c r="BA74" s="47"/>
      <c r="BB74" s="2" t="s">
        <v>360</v>
      </c>
      <c r="BC74" s="137"/>
      <c r="BD74" s="17"/>
      <c r="BE74" s="17"/>
      <c r="BF74" s="17"/>
      <c r="BG74" s="57"/>
      <c r="BH74" s="57"/>
      <c r="BI74" s="57"/>
      <c r="BJ74" s="57"/>
      <c r="BK74" s="57"/>
    </row>
    <row r="75" spans="1:63" ht="24" x14ac:dyDescent="0.35">
      <c r="A75" s="17"/>
      <c r="B75" s="114" t="s">
        <v>145</v>
      </c>
      <c r="C75" s="56"/>
      <c r="D75" s="51" t="s">
        <v>660</v>
      </c>
      <c r="E75" s="123" t="s">
        <v>656</v>
      </c>
      <c r="F75" s="131" t="s">
        <v>313</v>
      </c>
      <c r="G75" s="63">
        <v>2020</v>
      </c>
      <c r="H75" s="152">
        <v>4432.1502264297087</v>
      </c>
      <c r="I75" s="152">
        <f t="shared" ref="I75" si="3">H75</f>
        <v>4432.1502264297087</v>
      </c>
      <c r="J75" s="152">
        <v>3947.3148035478512</v>
      </c>
      <c r="K75" s="152">
        <v>4016.8797806659954</v>
      </c>
      <c r="L75" s="152">
        <v>4086.4447577841388</v>
      </c>
      <c r="M75" s="152">
        <v>4156.0097349022826</v>
      </c>
      <c r="N75" s="152">
        <v>4225.574712020426</v>
      </c>
      <c r="O75" s="152">
        <v>4042.5749840341077</v>
      </c>
      <c r="P75" s="152">
        <v>3859.5752560477881</v>
      </c>
      <c r="Q75" s="152">
        <v>3676.5755280614694</v>
      </c>
      <c r="R75" s="152">
        <v>3493.5758000751503</v>
      </c>
      <c r="S75" s="152">
        <v>3310.576072088832</v>
      </c>
      <c r="T75" s="152">
        <v>3235.336268281123</v>
      </c>
      <c r="U75" s="152">
        <v>3160.0964644734145</v>
      </c>
      <c r="V75" s="152">
        <v>3084.8566606657059</v>
      </c>
      <c r="W75" s="152">
        <v>3009.6168568579974</v>
      </c>
      <c r="X75" s="152">
        <v>2934.3770530502889</v>
      </c>
      <c r="Y75" s="152">
        <v>2959.1781609837476</v>
      </c>
      <c r="Z75" s="152">
        <v>2983.9792689172064</v>
      </c>
      <c r="AA75" s="152">
        <v>3008.7803768506651</v>
      </c>
      <c r="AB75" s="152">
        <v>3033.5814847841239</v>
      </c>
      <c r="AC75" s="152">
        <v>3058.3825927175826</v>
      </c>
      <c r="AD75" s="152">
        <v>2908.9849490947745</v>
      </c>
      <c r="AE75" s="152">
        <v>2759.5873054719668</v>
      </c>
      <c r="AF75" s="152">
        <v>2610.1896618491587</v>
      </c>
      <c r="AG75" s="152">
        <v>2460.7920182263506</v>
      </c>
      <c r="AH75" s="152">
        <v>2311.3943746035425</v>
      </c>
      <c r="AI75" s="152">
        <v>2305.1655075894914</v>
      </c>
      <c r="AJ75" s="152">
        <v>2298.9366405754408</v>
      </c>
      <c r="AK75" s="152">
        <v>2292.7077735613898</v>
      </c>
      <c r="AL75" s="152">
        <v>2286.4789065473392</v>
      </c>
      <c r="AM75" s="152">
        <v>2280.2500395332881</v>
      </c>
      <c r="AN75" s="52" t="s">
        <v>664</v>
      </c>
      <c r="AO75" s="52">
        <v>2022</v>
      </c>
      <c r="AP75" s="155" t="s">
        <v>656</v>
      </c>
      <c r="AQ75" s="155" t="s">
        <v>656</v>
      </c>
      <c r="AR75" s="46" t="s">
        <v>558</v>
      </c>
      <c r="AS75" s="46" t="s">
        <v>558</v>
      </c>
      <c r="AT75" s="46" t="s">
        <v>558</v>
      </c>
      <c r="AU75" s="46" t="s">
        <v>558</v>
      </c>
      <c r="AV75" s="46" t="s">
        <v>339</v>
      </c>
      <c r="AW75" s="46" t="s">
        <v>339</v>
      </c>
      <c r="AX75" s="46" t="s">
        <v>339</v>
      </c>
      <c r="AY75" s="46" t="s">
        <v>339</v>
      </c>
      <c r="AZ75" s="46" t="s">
        <v>558</v>
      </c>
      <c r="BA75" s="155" t="s">
        <v>673</v>
      </c>
      <c r="BB75" s="2" t="s">
        <v>361</v>
      </c>
      <c r="BC75" s="137"/>
      <c r="BD75" s="17"/>
      <c r="BE75" s="17"/>
      <c r="BF75" s="17"/>
      <c r="BG75" s="62"/>
      <c r="BH75" s="62"/>
      <c r="BI75" s="62"/>
      <c r="BJ75" s="17"/>
      <c r="BK75" s="17"/>
    </row>
    <row r="76" spans="1:63" x14ac:dyDescent="0.35">
      <c r="A76" s="17"/>
      <c r="B76" s="72" t="s">
        <v>146</v>
      </c>
      <c r="C76" s="73"/>
      <c r="D76" s="74"/>
      <c r="E76" s="126"/>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5"/>
      <c r="BC76" s="44"/>
      <c r="BD76" s="17"/>
      <c r="BE76" s="17"/>
      <c r="BF76" s="17"/>
      <c r="BG76" s="57"/>
      <c r="BH76" s="57"/>
      <c r="BI76" s="57"/>
      <c r="BJ76" s="57"/>
      <c r="BK76" s="57"/>
    </row>
    <row r="77" spans="1:63" x14ac:dyDescent="0.35">
      <c r="A77" s="17"/>
      <c r="B77" s="113" t="s">
        <v>147</v>
      </c>
      <c r="C77" s="56"/>
      <c r="D77" s="51" t="s">
        <v>148</v>
      </c>
      <c r="E77" s="123" t="s">
        <v>339</v>
      </c>
      <c r="F77" s="131"/>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46" t="s">
        <v>339</v>
      </c>
      <c r="AQ77" s="46" t="s">
        <v>339</v>
      </c>
      <c r="AR77" s="46" t="s">
        <v>339</v>
      </c>
      <c r="AS77" s="46" t="s">
        <v>339</v>
      </c>
      <c r="AT77" s="46" t="s">
        <v>339</v>
      </c>
      <c r="AU77" s="46" t="s">
        <v>339</v>
      </c>
      <c r="AV77" s="46" t="s">
        <v>339</v>
      </c>
      <c r="AW77" s="46" t="s">
        <v>339</v>
      </c>
      <c r="AX77" s="46" t="s">
        <v>339</v>
      </c>
      <c r="AY77" s="46" t="s">
        <v>339</v>
      </c>
      <c r="AZ77" s="46" t="s">
        <v>339</v>
      </c>
      <c r="BA77" s="47"/>
      <c r="BB77" s="2" t="s">
        <v>362</v>
      </c>
      <c r="BC77" s="137"/>
      <c r="BD77" s="17"/>
      <c r="BE77" s="17"/>
      <c r="BF77" s="17"/>
      <c r="BG77" s="62"/>
      <c r="BH77" s="62"/>
      <c r="BI77" s="62"/>
      <c r="BJ77" s="17"/>
      <c r="BK77" s="17"/>
    </row>
    <row r="78" spans="1:63" ht="14.5" customHeight="1" x14ac:dyDescent="0.35">
      <c r="A78" s="17"/>
      <c r="B78" s="114" t="s">
        <v>140</v>
      </c>
      <c r="C78" s="56"/>
      <c r="D78" s="51" t="s">
        <v>148</v>
      </c>
      <c r="E78" s="123" t="s">
        <v>339</v>
      </c>
      <c r="F78" s="131"/>
      <c r="G78" s="52"/>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46" t="s">
        <v>339</v>
      </c>
      <c r="AQ78" s="46" t="s">
        <v>339</v>
      </c>
      <c r="AR78" s="46" t="s">
        <v>339</v>
      </c>
      <c r="AS78" s="46" t="s">
        <v>339</v>
      </c>
      <c r="AT78" s="46" t="s">
        <v>339</v>
      </c>
      <c r="AU78" s="46" t="s">
        <v>339</v>
      </c>
      <c r="AV78" s="46" t="s">
        <v>339</v>
      </c>
      <c r="AW78" s="46" t="s">
        <v>339</v>
      </c>
      <c r="AX78" s="46" t="s">
        <v>339</v>
      </c>
      <c r="AY78" s="46" t="s">
        <v>339</v>
      </c>
      <c r="AZ78" s="46" t="s">
        <v>339</v>
      </c>
      <c r="BA78" s="47"/>
      <c r="BB78" s="2" t="s">
        <v>474</v>
      </c>
      <c r="BC78" s="137"/>
      <c r="BD78" s="17"/>
      <c r="BE78" s="17"/>
      <c r="BF78" s="17"/>
      <c r="BG78" s="57"/>
      <c r="BH78" s="57"/>
      <c r="BI78" s="57"/>
      <c r="BJ78" s="57"/>
      <c r="BK78" s="57"/>
    </row>
    <row r="79" spans="1:63" ht="14.5" customHeight="1" x14ac:dyDescent="0.35">
      <c r="A79" s="17"/>
      <c r="B79" s="114" t="s">
        <v>130</v>
      </c>
      <c r="C79" s="56"/>
      <c r="D79" s="51" t="s">
        <v>148</v>
      </c>
      <c r="E79" s="123" t="s">
        <v>339</v>
      </c>
      <c r="F79" s="131"/>
      <c r="G79" s="52"/>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46" t="s">
        <v>339</v>
      </c>
      <c r="AQ79" s="46" t="s">
        <v>339</v>
      </c>
      <c r="AR79" s="46" t="s">
        <v>339</v>
      </c>
      <c r="AS79" s="46" t="s">
        <v>339</v>
      </c>
      <c r="AT79" s="46" t="s">
        <v>339</v>
      </c>
      <c r="AU79" s="46" t="s">
        <v>339</v>
      </c>
      <c r="AV79" s="46" t="s">
        <v>339</v>
      </c>
      <c r="AW79" s="46" t="s">
        <v>339</v>
      </c>
      <c r="AX79" s="46" t="s">
        <v>339</v>
      </c>
      <c r="AY79" s="46" t="s">
        <v>339</v>
      </c>
      <c r="AZ79" s="46" t="s">
        <v>339</v>
      </c>
      <c r="BA79" s="47"/>
      <c r="BB79" s="2" t="s">
        <v>363</v>
      </c>
      <c r="BC79" s="137"/>
      <c r="BD79" s="17"/>
      <c r="BE79" s="17"/>
      <c r="BF79" s="17"/>
      <c r="BG79" s="62"/>
      <c r="BH79" s="62"/>
      <c r="BI79" s="62"/>
      <c r="BJ79" s="17"/>
      <c r="BK79" s="17"/>
    </row>
    <row r="80" spans="1:63" ht="14.5" customHeight="1" x14ac:dyDescent="0.35">
      <c r="A80" s="17"/>
      <c r="B80" s="114" t="s">
        <v>149</v>
      </c>
      <c r="C80" s="56"/>
      <c r="D80" s="51" t="s">
        <v>148</v>
      </c>
      <c r="E80" s="123" t="s">
        <v>339</v>
      </c>
      <c r="F80" s="131"/>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46" t="s">
        <v>339</v>
      </c>
      <c r="AQ80" s="46" t="s">
        <v>339</v>
      </c>
      <c r="AR80" s="46" t="s">
        <v>339</v>
      </c>
      <c r="AS80" s="46" t="s">
        <v>339</v>
      </c>
      <c r="AT80" s="46" t="s">
        <v>339</v>
      </c>
      <c r="AU80" s="46" t="s">
        <v>339</v>
      </c>
      <c r="AV80" s="46" t="s">
        <v>339</v>
      </c>
      <c r="AW80" s="46" t="s">
        <v>339</v>
      </c>
      <c r="AX80" s="46" t="s">
        <v>339</v>
      </c>
      <c r="AY80" s="46" t="s">
        <v>339</v>
      </c>
      <c r="AZ80" s="46" t="s">
        <v>339</v>
      </c>
      <c r="BA80" s="47"/>
      <c r="BB80" s="2" t="s">
        <v>475</v>
      </c>
      <c r="BC80" s="137"/>
      <c r="BD80" s="17"/>
      <c r="BE80" s="17"/>
      <c r="BF80" s="17"/>
      <c r="BG80" s="57"/>
      <c r="BH80" s="57"/>
      <c r="BI80" s="57"/>
      <c r="BJ80" s="57"/>
      <c r="BK80" s="57"/>
    </row>
    <row r="81" spans="1:63" ht="14.5" customHeight="1" x14ac:dyDescent="0.35">
      <c r="A81" s="17"/>
      <c r="B81" s="114" t="s">
        <v>150</v>
      </c>
      <c r="C81" s="56"/>
      <c r="D81" s="51" t="s">
        <v>148</v>
      </c>
      <c r="E81" s="123" t="s">
        <v>339</v>
      </c>
      <c r="F81" s="131"/>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46" t="s">
        <v>339</v>
      </c>
      <c r="AQ81" s="46" t="s">
        <v>339</v>
      </c>
      <c r="AR81" s="46" t="s">
        <v>339</v>
      </c>
      <c r="AS81" s="46" t="s">
        <v>339</v>
      </c>
      <c r="AT81" s="46" t="s">
        <v>339</v>
      </c>
      <c r="AU81" s="46" t="s">
        <v>339</v>
      </c>
      <c r="AV81" s="46" t="s">
        <v>339</v>
      </c>
      <c r="AW81" s="46" t="s">
        <v>339</v>
      </c>
      <c r="AX81" s="46" t="s">
        <v>339</v>
      </c>
      <c r="AY81" s="46" t="s">
        <v>339</v>
      </c>
      <c r="AZ81" s="46" t="s">
        <v>339</v>
      </c>
      <c r="BA81" s="47"/>
      <c r="BB81" s="2" t="s">
        <v>476</v>
      </c>
      <c r="BC81" s="137"/>
      <c r="BD81" s="17"/>
      <c r="BE81" s="17"/>
      <c r="BF81" s="17"/>
      <c r="BG81" s="62"/>
      <c r="BH81" s="62"/>
      <c r="BI81" s="62"/>
      <c r="BJ81" s="17"/>
      <c r="BK81" s="17"/>
    </row>
    <row r="82" spans="1:63" ht="14.5" customHeight="1" x14ac:dyDescent="0.35">
      <c r="A82" s="17"/>
      <c r="B82" s="114" t="s">
        <v>143</v>
      </c>
      <c r="C82" s="56"/>
      <c r="D82" s="51" t="s">
        <v>148</v>
      </c>
      <c r="E82" s="123" t="s">
        <v>339</v>
      </c>
      <c r="F82" s="131"/>
      <c r="G82" s="52"/>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46" t="s">
        <v>339</v>
      </c>
      <c r="AQ82" s="46" t="s">
        <v>339</v>
      </c>
      <c r="AR82" s="46" t="s">
        <v>339</v>
      </c>
      <c r="AS82" s="46" t="s">
        <v>339</v>
      </c>
      <c r="AT82" s="46" t="s">
        <v>339</v>
      </c>
      <c r="AU82" s="46" t="s">
        <v>339</v>
      </c>
      <c r="AV82" s="46" t="s">
        <v>339</v>
      </c>
      <c r="AW82" s="46" t="s">
        <v>339</v>
      </c>
      <c r="AX82" s="46" t="s">
        <v>339</v>
      </c>
      <c r="AY82" s="46" t="s">
        <v>339</v>
      </c>
      <c r="AZ82" s="46" t="s">
        <v>339</v>
      </c>
      <c r="BA82" s="47"/>
      <c r="BB82" s="2" t="s">
        <v>364</v>
      </c>
      <c r="BC82" s="137"/>
      <c r="BD82" s="17"/>
      <c r="BE82" s="17"/>
      <c r="BF82" s="17"/>
      <c r="BG82" s="57"/>
      <c r="BH82" s="57"/>
      <c r="BI82" s="57"/>
      <c r="BJ82" s="57"/>
      <c r="BK82" s="57"/>
    </row>
    <row r="83" spans="1:63" ht="14.5" customHeight="1" x14ac:dyDescent="0.35">
      <c r="A83" s="17"/>
      <c r="B83" s="114" t="s">
        <v>151</v>
      </c>
      <c r="C83" s="56"/>
      <c r="D83" s="51" t="s">
        <v>148</v>
      </c>
      <c r="E83" s="123" t="s">
        <v>339</v>
      </c>
      <c r="F83" s="131"/>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46" t="s">
        <v>339</v>
      </c>
      <c r="AQ83" s="46" t="s">
        <v>339</v>
      </c>
      <c r="AR83" s="46" t="s">
        <v>339</v>
      </c>
      <c r="AS83" s="46" t="s">
        <v>339</v>
      </c>
      <c r="AT83" s="46" t="s">
        <v>339</v>
      </c>
      <c r="AU83" s="46" t="s">
        <v>339</v>
      </c>
      <c r="AV83" s="46" t="s">
        <v>339</v>
      </c>
      <c r="AW83" s="46" t="s">
        <v>339</v>
      </c>
      <c r="AX83" s="46" t="s">
        <v>339</v>
      </c>
      <c r="AY83" s="46" t="s">
        <v>339</v>
      </c>
      <c r="AZ83" s="46" t="s">
        <v>339</v>
      </c>
      <c r="BA83" s="47"/>
      <c r="BB83" s="2" t="s">
        <v>365</v>
      </c>
      <c r="BC83" s="137"/>
      <c r="BD83" s="17"/>
      <c r="BE83" s="17"/>
      <c r="BF83" s="17"/>
      <c r="BG83" s="62"/>
      <c r="BH83" s="62"/>
      <c r="BI83" s="62"/>
      <c r="BJ83" s="17"/>
      <c r="BK83" s="17"/>
    </row>
    <row r="84" spans="1:63" x14ac:dyDescent="0.35">
      <c r="A84" s="17"/>
      <c r="B84" s="113" t="s">
        <v>152</v>
      </c>
      <c r="C84" s="56"/>
      <c r="D84" s="51" t="s">
        <v>148</v>
      </c>
      <c r="E84" s="123" t="s">
        <v>339</v>
      </c>
      <c r="F84" s="131"/>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46" t="s">
        <v>339</v>
      </c>
      <c r="AQ84" s="46" t="s">
        <v>339</v>
      </c>
      <c r="AR84" s="46" t="s">
        <v>339</v>
      </c>
      <c r="AS84" s="46" t="s">
        <v>339</v>
      </c>
      <c r="AT84" s="46" t="s">
        <v>339</v>
      </c>
      <c r="AU84" s="46" t="s">
        <v>339</v>
      </c>
      <c r="AV84" s="46" t="s">
        <v>339</v>
      </c>
      <c r="AW84" s="46" t="s">
        <v>339</v>
      </c>
      <c r="AX84" s="46" t="s">
        <v>339</v>
      </c>
      <c r="AY84" s="46" t="s">
        <v>339</v>
      </c>
      <c r="AZ84" s="46" t="s">
        <v>339</v>
      </c>
      <c r="BA84" s="47"/>
      <c r="BB84" s="2" t="s">
        <v>153</v>
      </c>
      <c r="BC84" s="137"/>
      <c r="BD84" s="17"/>
      <c r="BE84" s="17"/>
      <c r="BF84" s="17"/>
      <c r="BG84" s="57"/>
      <c r="BH84" s="57"/>
      <c r="BI84" s="57"/>
      <c r="BJ84" s="57"/>
      <c r="BK84" s="57"/>
    </row>
    <row r="85" spans="1:63" ht="24.65" customHeight="1" x14ac:dyDescent="0.35">
      <c r="A85" s="17"/>
      <c r="B85" s="200" t="s">
        <v>154</v>
      </c>
      <c r="C85" s="201"/>
      <c r="D85" s="51" t="s">
        <v>148</v>
      </c>
      <c r="E85" s="123" t="s">
        <v>339</v>
      </c>
      <c r="F85" s="131"/>
      <c r="G85" s="52"/>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46" t="s">
        <v>339</v>
      </c>
      <c r="AQ85" s="46" t="s">
        <v>339</v>
      </c>
      <c r="AR85" s="46" t="s">
        <v>339</v>
      </c>
      <c r="AS85" s="46" t="s">
        <v>339</v>
      </c>
      <c r="AT85" s="46" t="s">
        <v>339</v>
      </c>
      <c r="AU85" s="46" t="s">
        <v>339</v>
      </c>
      <c r="AV85" s="46" t="s">
        <v>339</v>
      </c>
      <c r="AW85" s="46" t="s">
        <v>339</v>
      </c>
      <c r="AX85" s="46" t="s">
        <v>339</v>
      </c>
      <c r="AY85" s="46" t="s">
        <v>339</v>
      </c>
      <c r="AZ85" s="46" t="s">
        <v>339</v>
      </c>
      <c r="BA85" s="47"/>
      <c r="BB85" s="2" t="s">
        <v>155</v>
      </c>
      <c r="BC85" s="137"/>
      <c r="BD85" s="17"/>
      <c r="BE85" s="17"/>
      <c r="BF85" s="17"/>
      <c r="BG85" s="62"/>
      <c r="BH85" s="62"/>
      <c r="BI85" s="62"/>
      <c r="BJ85" s="17"/>
      <c r="BK85" s="17"/>
    </row>
    <row r="86" spans="1:63" x14ac:dyDescent="0.35">
      <c r="A86" s="17"/>
      <c r="B86" s="72" t="s">
        <v>156</v>
      </c>
      <c r="C86" s="73"/>
      <c r="D86" s="74"/>
      <c r="E86" s="126"/>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5"/>
      <c r="BC86" s="44"/>
      <c r="BD86" s="17"/>
      <c r="BE86" s="17"/>
      <c r="BF86" s="17"/>
      <c r="BG86" s="57"/>
      <c r="BH86" s="57"/>
      <c r="BI86" s="57"/>
      <c r="BJ86" s="57"/>
      <c r="BK86" s="57"/>
    </row>
    <row r="87" spans="1:63" ht="17.5" customHeight="1" x14ac:dyDescent="0.35">
      <c r="A87" s="17"/>
      <c r="B87" s="113" t="s">
        <v>157</v>
      </c>
      <c r="C87" s="56"/>
      <c r="D87" s="51" t="s">
        <v>129</v>
      </c>
      <c r="E87" s="123" t="s">
        <v>339</v>
      </c>
      <c r="F87" s="131"/>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46" t="s">
        <v>339</v>
      </c>
      <c r="AQ87" s="46" t="s">
        <v>339</v>
      </c>
      <c r="AR87" s="46" t="s">
        <v>339</v>
      </c>
      <c r="AS87" s="46" t="s">
        <v>339</v>
      </c>
      <c r="AT87" s="46" t="s">
        <v>339</v>
      </c>
      <c r="AU87" s="46" t="s">
        <v>339</v>
      </c>
      <c r="AV87" s="46" t="s">
        <v>339</v>
      </c>
      <c r="AW87" s="46" t="s">
        <v>339</v>
      </c>
      <c r="AX87" s="46" t="s">
        <v>339</v>
      </c>
      <c r="AY87" s="46" t="s">
        <v>339</v>
      </c>
      <c r="AZ87" s="46" t="s">
        <v>339</v>
      </c>
      <c r="BA87" s="47"/>
      <c r="BB87" s="2" t="s">
        <v>366</v>
      </c>
      <c r="BC87" s="137"/>
      <c r="BD87" s="17"/>
      <c r="BE87" s="17"/>
      <c r="BF87" s="17"/>
      <c r="BG87" s="62"/>
      <c r="BH87" s="62"/>
      <c r="BI87" s="62"/>
      <c r="BJ87" s="17"/>
      <c r="BK87" s="17"/>
    </row>
    <row r="88" spans="1:63" x14ac:dyDescent="0.35">
      <c r="A88" s="17"/>
      <c r="B88" s="114" t="s">
        <v>130</v>
      </c>
      <c r="C88" s="56"/>
      <c r="D88" s="51" t="s">
        <v>129</v>
      </c>
      <c r="E88" s="123" t="s">
        <v>339</v>
      </c>
      <c r="F88" s="131"/>
      <c r="G88" s="52"/>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46" t="s">
        <v>339</v>
      </c>
      <c r="AQ88" s="46" t="s">
        <v>339</v>
      </c>
      <c r="AR88" s="46" t="s">
        <v>339</v>
      </c>
      <c r="AS88" s="46" t="s">
        <v>339</v>
      </c>
      <c r="AT88" s="46" t="s">
        <v>339</v>
      </c>
      <c r="AU88" s="46" t="s">
        <v>339</v>
      </c>
      <c r="AV88" s="46" t="s">
        <v>339</v>
      </c>
      <c r="AW88" s="46" t="s">
        <v>339</v>
      </c>
      <c r="AX88" s="46" t="s">
        <v>339</v>
      </c>
      <c r="AY88" s="46" t="s">
        <v>339</v>
      </c>
      <c r="AZ88" s="46" t="s">
        <v>339</v>
      </c>
      <c r="BA88" s="47"/>
      <c r="BB88" s="2" t="s">
        <v>367</v>
      </c>
      <c r="BC88" s="137"/>
      <c r="BD88" s="17"/>
      <c r="BE88" s="17"/>
      <c r="BF88" s="17"/>
      <c r="BG88" s="57"/>
      <c r="BH88" s="57"/>
      <c r="BI88" s="57"/>
      <c r="BJ88" s="57"/>
      <c r="BK88" s="57"/>
    </row>
    <row r="89" spans="1:63" x14ac:dyDescent="0.35">
      <c r="A89" s="17"/>
      <c r="B89" s="114" t="s">
        <v>131</v>
      </c>
      <c r="C89" s="56"/>
      <c r="D89" s="51" t="s">
        <v>129</v>
      </c>
      <c r="E89" s="123" t="s">
        <v>339</v>
      </c>
      <c r="F89" s="131"/>
      <c r="G89" s="52"/>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46" t="s">
        <v>339</v>
      </c>
      <c r="AQ89" s="46" t="s">
        <v>339</v>
      </c>
      <c r="AR89" s="46" t="s">
        <v>339</v>
      </c>
      <c r="AS89" s="46" t="s">
        <v>339</v>
      </c>
      <c r="AT89" s="46" t="s">
        <v>339</v>
      </c>
      <c r="AU89" s="46" t="s">
        <v>339</v>
      </c>
      <c r="AV89" s="46" t="s">
        <v>339</v>
      </c>
      <c r="AW89" s="46" t="s">
        <v>339</v>
      </c>
      <c r="AX89" s="46" t="s">
        <v>339</v>
      </c>
      <c r="AY89" s="46" t="s">
        <v>339</v>
      </c>
      <c r="AZ89" s="46" t="s">
        <v>339</v>
      </c>
      <c r="BA89" s="47"/>
      <c r="BB89" s="2" t="s">
        <v>368</v>
      </c>
      <c r="BC89" s="137"/>
      <c r="BD89" s="17"/>
      <c r="BE89" s="17"/>
      <c r="BF89" s="17"/>
      <c r="BG89" s="62"/>
      <c r="BH89" s="62"/>
      <c r="BI89" s="62"/>
      <c r="BJ89" s="17"/>
      <c r="BK89" s="17"/>
    </row>
    <row r="90" spans="1:63" x14ac:dyDescent="0.35">
      <c r="A90" s="17"/>
      <c r="B90" s="114" t="s">
        <v>158</v>
      </c>
      <c r="C90" s="56"/>
      <c r="D90" s="51" t="s">
        <v>129</v>
      </c>
      <c r="E90" s="123" t="s">
        <v>339</v>
      </c>
      <c r="F90" s="131"/>
      <c r="G90" s="52"/>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46" t="s">
        <v>339</v>
      </c>
      <c r="AQ90" s="46" t="s">
        <v>339</v>
      </c>
      <c r="AR90" s="46" t="s">
        <v>339</v>
      </c>
      <c r="AS90" s="46" t="s">
        <v>339</v>
      </c>
      <c r="AT90" s="46" t="s">
        <v>339</v>
      </c>
      <c r="AU90" s="46" t="s">
        <v>339</v>
      </c>
      <c r="AV90" s="46" t="s">
        <v>339</v>
      </c>
      <c r="AW90" s="46" t="s">
        <v>339</v>
      </c>
      <c r="AX90" s="46" t="s">
        <v>339</v>
      </c>
      <c r="AY90" s="46" t="s">
        <v>339</v>
      </c>
      <c r="AZ90" s="46" t="s">
        <v>339</v>
      </c>
      <c r="BA90" s="47"/>
      <c r="BB90" s="2" t="s">
        <v>477</v>
      </c>
      <c r="BC90" s="137"/>
      <c r="BD90" s="17"/>
      <c r="BE90" s="17"/>
      <c r="BF90" s="17"/>
      <c r="BG90" s="57"/>
      <c r="BH90" s="57"/>
      <c r="BI90" s="57"/>
      <c r="BJ90" s="57"/>
      <c r="BK90" s="57"/>
    </row>
    <row r="91" spans="1:63" ht="15.65" customHeight="1" x14ac:dyDescent="0.35">
      <c r="A91" s="17"/>
      <c r="B91" s="113" t="s">
        <v>159</v>
      </c>
      <c r="C91" s="56"/>
      <c r="D91" s="51" t="s">
        <v>129</v>
      </c>
      <c r="E91" s="123" t="s">
        <v>339</v>
      </c>
      <c r="F91" s="131"/>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46" t="s">
        <v>339</v>
      </c>
      <c r="AQ91" s="46" t="s">
        <v>339</v>
      </c>
      <c r="AR91" s="46" t="s">
        <v>339</v>
      </c>
      <c r="AS91" s="46" t="s">
        <v>339</v>
      </c>
      <c r="AT91" s="46" t="s">
        <v>339</v>
      </c>
      <c r="AU91" s="46" t="s">
        <v>339</v>
      </c>
      <c r="AV91" s="46" t="s">
        <v>339</v>
      </c>
      <c r="AW91" s="46" t="s">
        <v>339</v>
      </c>
      <c r="AX91" s="46" t="s">
        <v>339</v>
      </c>
      <c r="AY91" s="46" t="s">
        <v>339</v>
      </c>
      <c r="AZ91" s="46" t="s">
        <v>339</v>
      </c>
      <c r="BA91" s="47"/>
      <c r="BB91" s="2" t="s">
        <v>160</v>
      </c>
      <c r="BC91" s="137"/>
      <c r="BD91" s="17"/>
      <c r="BE91" s="17"/>
      <c r="BF91" s="17"/>
      <c r="BG91" s="62"/>
      <c r="BH91" s="62"/>
      <c r="BI91" s="62"/>
      <c r="BJ91" s="17"/>
      <c r="BK91" s="17"/>
    </row>
    <row r="92" spans="1:63" x14ac:dyDescent="0.35">
      <c r="A92" s="17"/>
      <c r="B92" s="72" t="s">
        <v>161</v>
      </c>
      <c r="C92" s="73"/>
      <c r="D92" s="74"/>
      <c r="E92" s="126"/>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5"/>
      <c r="BC92" s="44"/>
      <c r="BD92" s="17"/>
      <c r="BE92" s="17"/>
      <c r="BF92" s="17"/>
      <c r="BG92" s="57"/>
      <c r="BH92" s="57"/>
      <c r="BI92" s="57"/>
      <c r="BJ92" s="57"/>
      <c r="BK92" s="57"/>
    </row>
    <row r="93" spans="1:63" ht="15.65" customHeight="1" x14ac:dyDescent="0.35">
      <c r="A93" s="17"/>
      <c r="B93" s="113" t="s">
        <v>162</v>
      </c>
      <c r="C93" s="56"/>
      <c r="D93" s="51" t="s">
        <v>660</v>
      </c>
      <c r="E93" s="123" t="s">
        <v>338</v>
      </c>
      <c r="F93" s="131" t="s">
        <v>313</v>
      </c>
      <c r="G93" s="52">
        <v>2020</v>
      </c>
      <c r="H93" s="152">
        <f>H94+H95+H96+H99+H101+H126</f>
        <v>70259.804077177818</v>
      </c>
      <c r="I93" s="152">
        <f t="shared" ref="I93" si="4">I94+I95+I96+I99+I101+I126</f>
        <v>70259.804077177818</v>
      </c>
      <c r="J93" s="152">
        <f t="shared" ref="J93:AM93" si="5">J94+J95+J96+J99+J101+J126</f>
        <v>70691.858850201388</v>
      </c>
      <c r="K93" s="152">
        <f t="shared" si="5"/>
        <v>69310.478096175735</v>
      </c>
      <c r="L93" s="152">
        <f t="shared" si="5"/>
        <v>69595.898332600118</v>
      </c>
      <c r="M93" s="152">
        <f t="shared" si="5"/>
        <v>69918.209239743243</v>
      </c>
      <c r="N93" s="152">
        <f t="shared" si="5"/>
        <v>69568.99047207112</v>
      </c>
      <c r="O93" s="152">
        <f t="shared" si="5"/>
        <v>69351.87113427282</v>
      </c>
      <c r="P93" s="152">
        <f t="shared" si="5"/>
        <v>68941.786299365791</v>
      </c>
      <c r="Q93" s="152">
        <f t="shared" si="5"/>
        <v>68598.204427374571</v>
      </c>
      <c r="R93" s="152">
        <f t="shared" si="5"/>
        <v>68211.691569074363</v>
      </c>
      <c r="S93" s="152">
        <f t="shared" si="5"/>
        <v>66512.689703235519</v>
      </c>
      <c r="T93" s="152">
        <f t="shared" si="5"/>
        <v>65237.224929505363</v>
      </c>
      <c r="U93" s="152">
        <f t="shared" si="5"/>
        <v>63761.240567984518</v>
      </c>
      <c r="V93" s="152">
        <f t="shared" si="5"/>
        <v>62289.57774688366</v>
      </c>
      <c r="W93" s="152">
        <f t="shared" si="5"/>
        <v>60829.368861411698</v>
      </c>
      <c r="X93" s="152">
        <f t="shared" si="5"/>
        <v>59579.247150581417</v>
      </c>
      <c r="Y93" s="152">
        <f t="shared" si="5"/>
        <v>57669.469135508887</v>
      </c>
      <c r="Z93" s="152">
        <f t="shared" si="5"/>
        <v>56237.890300094834</v>
      </c>
      <c r="AA93" s="152">
        <f t="shared" si="5"/>
        <v>54874.517015121339</v>
      </c>
      <c r="AB93" s="152">
        <f t="shared" si="5"/>
        <v>53576.185973271844</v>
      </c>
      <c r="AC93" s="152">
        <f t="shared" si="5"/>
        <v>52339.860525434568</v>
      </c>
      <c r="AD93" s="152">
        <f t="shared" si="5"/>
        <v>51084.904172901814</v>
      </c>
      <c r="AE93" s="152">
        <f t="shared" si="5"/>
        <v>49888.94267026295</v>
      </c>
      <c r="AF93" s="152">
        <f t="shared" si="5"/>
        <v>48748.687460441855</v>
      </c>
      <c r="AG93" s="152">
        <f t="shared" si="5"/>
        <v>47715.825842547223</v>
      </c>
      <c r="AH93" s="152">
        <f t="shared" si="5"/>
        <v>46677.454710468373</v>
      </c>
      <c r="AI93" s="152">
        <f t="shared" si="5"/>
        <v>45880.242900886929</v>
      </c>
      <c r="AJ93" s="152">
        <f t="shared" si="5"/>
        <v>45127.261719528084</v>
      </c>
      <c r="AK93" s="152">
        <f t="shared" si="5"/>
        <v>44416.163863705064</v>
      </c>
      <c r="AL93" s="152">
        <f t="shared" si="5"/>
        <v>43744.716220767055</v>
      </c>
      <c r="AM93" s="152">
        <f t="shared" si="5"/>
        <v>43110.794580849288</v>
      </c>
      <c r="AN93" s="52" t="s">
        <v>664</v>
      </c>
      <c r="AO93" s="52">
        <v>2022</v>
      </c>
      <c r="AP93" s="46" t="s">
        <v>339</v>
      </c>
      <c r="AQ93" s="46" t="s">
        <v>338</v>
      </c>
      <c r="AR93" s="46" t="s">
        <v>338</v>
      </c>
      <c r="AS93" s="46" t="s">
        <v>338</v>
      </c>
      <c r="AT93" s="46" t="s">
        <v>338</v>
      </c>
      <c r="AU93" s="46" t="s">
        <v>338</v>
      </c>
      <c r="AV93" s="46" t="s">
        <v>339</v>
      </c>
      <c r="AW93" s="46" t="s">
        <v>339</v>
      </c>
      <c r="AX93" s="46" t="s">
        <v>339</v>
      </c>
      <c r="AY93" s="46" t="s">
        <v>339</v>
      </c>
      <c r="AZ93" s="46" t="s">
        <v>339</v>
      </c>
      <c r="BA93" s="47"/>
      <c r="BB93" s="2" t="s">
        <v>480</v>
      </c>
      <c r="BC93" s="137"/>
      <c r="BD93" s="17"/>
      <c r="BE93" s="17"/>
      <c r="BF93" s="17"/>
      <c r="BG93" s="62"/>
      <c r="BH93" s="62"/>
      <c r="BI93" s="62"/>
      <c r="BJ93" s="17"/>
      <c r="BK93" s="17"/>
    </row>
    <row r="94" spans="1:63" ht="15.65" customHeight="1" x14ac:dyDescent="0.35">
      <c r="A94" s="17"/>
      <c r="B94" s="114" t="s">
        <v>130</v>
      </c>
      <c r="C94" s="56"/>
      <c r="D94" s="51" t="s">
        <v>660</v>
      </c>
      <c r="E94" s="123" t="s">
        <v>338</v>
      </c>
      <c r="F94" s="131" t="s">
        <v>313</v>
      </c>
      <c r="G94" s="52">
        <v>2020</v>
      </c>
      <c r="H94" s="156">
        <f>H103+H111+H119</f>
        <v>343.75121898461771</v>
      </c>
      <c r="I94" s="152">
        <f t="shared" ref="I94:I105" si="6">H94</f>
        <v>343.75121898461771</v>
      </c>
      <c r="J94" s="63">
        <f t="shared" ref="J94:AM94" si="7">J103+J111+J119</f>
        <v>274.63968</v>
      </c>
      <c r="K94" s="63">
        <f t="shared" si="7"/>
        <v>205.97976</v>
      </c>
      <c r="L94" s="63">
        <f t="shared" si="7"/>
        <v>137.31984</v>
      </c>
      <c r="M94" s="63">
        <f t="shared" si="7"/>
        <v>68.65992</v>
      </c>
      <c r="N94" s="63">
        <f t="shared" si="7"/>
        <v>0</v>
      </c>
      <c r="O94" s="63">
        <f t="shared" si="7"/>
        <v>0</v>
      </c>
      <c r="P94" s="63">
        <f t="shared" si="7"/>
        <v>0</v>
      </c>
      <c r="Q94" s="63">
        <f t="shared" si="7"/>
        <v>0</v>
      </c>
      <c r="R94" s="63">
        <f t="shared" si="7"/>
        <v>0</v>
      </c>
      <c r="S94" s="63">
        <f t="shared" si="7"/>
        <v>0</v>
      </c>
      <c r="T94" s="63">
        <f t="shared" si="7"/>
        <v>0</v>
      </c>
      <c r="U94" s="63">
        <f t="shared" si="7"/>
        <v>0</v>
      </c>
      <c r="V94" s="63">
        <f t="shared" si="7"/>
        <v>0</v>
      </c>
      <c r="W94" s="63">
        <f t="shared" si="7"/>
        <v>0</v>
      </c>
      <c r="X94" s="63">
        <f t="shared" si="7"/>
        <v>0</v>
      </c>
      <c r="Y94" s="63">
        <f t="shared" si="7"/>
        <v>0</v>
      </c>
      <c r="Z94" s="63">
        <f t="shared" si="7"/>
        <v>0</v>
      </c>
      <c r="AA94" s="63">
        <f t="shared" si="7"/>
        <v>0</v>
      </c>
      <c r="AB94" s="63">
        <f t="shared" si="7"/>
        <v>0</v>
      </c>
      <c r="AC94" s="63">
        <f t="shared" si="7"/>
        <v>0</v>
      </c>
      <c r="AD94" s="63">
        <f t="shared" si="7"/>
        <v>0</v>
      </c>
      <c r="AE94" s="63">
        <f t="shared" si="7"/>
        <v>0</v>
      </c>
      <c r="AF94" s="63">
        <f t="shared" si="7"/>
        <v>0</v>
      </c>
      <c r="AG94" s="63">
        <f t="shared" si="7"/>
        <v>0</v>
      </c>
      <c r="AH94" s="63">
        <f t="shared" si="7"/>
        <v>0</v>
      </c>
      <c r="AI94" s="63">
        <f t="shared" si="7"/>
        <v>0</v>
      </c>
      <c r="AJ94" s="63">
        <f t="shared" si="7"/>
        <v>0</v>
      </c>
      <c r="AK94" s="63">
        <f t="shared" si="7"/>
        <v>0</v>
      </c>
      <c r="AL94" s="63">
        <f t="shared" si="7"/>
        <v>0</v>
      </c>
      <c r="AM94" s="63">
        <f t="shared" si="7"/>
        <v>0</v>
      </c>
      <c r="AN94" s="52" t="s">
        <v>664</v>
      </c>
      <c r="AO94" s="52">
        <v>2022</v>
      </c>
      <c r="AP94" s="46" t="s">
        <v>339</v>
      </c>
      <c r="AQ94" s="46" t="s">
        <v>338</v>
      </c>
      <c r="AR94" s="46" t="s">
        <v>339</v>
      </c>
      <c r="AS94" s="46" t="s">
        <v>338</v>
      </c>
      <c r="AT94" s="46" t="s">
        <v>338</v>
      </c>
      <c r="AU94" s="46" t="s">
        <v>339</v>
      </c>
      <c r="AV94" s="46" t="s">
        <v>339</v>
      </c>
      <c r="AW94" s="46" t="s">
        <v>339</v>
      </c>
      <c r="AX94" s="46" t="s">
        <v>339</v>
      </c>
      <c r="AY94" s="46" t="s">
        <v>339</v>
      </c>
      <c r="AZ94" s="46" t="s">
        <v>339</v>
      </c>
      <c r="BA94" s="47" t="s">
        <v>670</v>
      </c>
      <c r="BB94" s="2" t="s">
        <v>481</v>
      </c>
      <c r="BC94" s="137"/>
      <c r="BD94" s="17"/>
      <c r="BE94" s="17"/>
      <c r="BF94" s="17"/>
      <c r="BG94" s="57"/>
      <c r="BH94" s="57"/>
      <c r="BI94" s="57"/>
      <c r="BJ94" s="57"/>
      <c r="BK94" s="57"/>
    </row>
    <row r="95" spans="1:63" ht="15.65" customHeight="1" x14ac:dyDescent="0.35">
      <c r="A95" s="17"/>
      <c r="B95" s="114" t="s">
        <v>131</v>
      </c>
      <c r="C95" s="56"/>
      <c r="D95" s="51" t="s">
        <v>660</v>
      </c>
      <c r="E95" s="123" t="s">
        <v>338</v>
      </c>
      <c r="F95" s="131" t="s">
        <v>313</v>
      </c>
      <c r="G95" s="52">
        <v>2020</v>
      </c>
      <c r="H95" s="156">
        <f>H104+H112+H120+H129</f>
        <v>34372.653618978817</v>
      </c>
      <c r="I95" s="152">
        <f t="shared" si="6"/>
        <v>34372.653618978817</v>
      </c>
      <c r="J95" s="156">
        <f t="shared" ref="J95:AM96" si="8">J104+J112+J120+J129</f>
        <v>34712.382535294506</v>
      </c>
      <c r="K95" s="156">
        <f t="shared" si="8"/>
        <v>33444.216558915985</v>
      </c>
      <c r="L95" s="156">
        <f t="shared" si="8"/>
        <v>33842.851572987493</v>
      </c>
      <c r="M95" s="156">
        <f t="shared" si="8"/>
        <v>34278.377257777756</v>
      </c>
      <c r="N95" s="156">
        <f t="shared" si="8"/>
        <v>34042.373267752766</v>
      </c>
      <c r="O95" s="156">
        <f t="shared" si="8"/>
        <v>33684.951643737586</v>
      </c>
      <c r="P95" s="156">
        <f t="shared" si="8"/>
        <v>33134.564522613677</v>
      </c>
      <c r="Q95" s="156">
        <f t="shared" si="8"/>
        <v>32650.680364405569</v>
      </c>
      <c r="R95" s="156">
        <f t="shared" si="8"/>
        <v>32123.865219888481</v>
      </c>
      <c r="S95" s="156">
        <f t="shared" si="8"/>
        <v>30284.561067832754</v>
      </c>
      <c r="T95" s="156">
        <f t="shared" si="8"/>
        <v>29064.952485101632</v>
      </c>
      <c r="U95" s="156">
        <f t="shared" si="8"/>
        <v>27644.824314579804</v>
      </c>
      <c r="V95" s="156">
        <f t="shared" si="8"/>
        <v>26229.017684477971</v>
      </c>
      <c r="W95" s="156">
        <f t="shared" si="8"/>
        <v>24824.664990005032</v>
      </c>
      <c r="X95" s="156">
        <f t="shared" si="8"/>
        <v>23630.399470173776</v>
      </c>
      <c r="Y95" s="156">
        <f t="shared" si="8"/>
        <v>21802.22671669615</v>
      </c>
      <c r="Z95" s="156">
        <f t="shared" si="8"/>
        <v>20452.253142877005</v>
      </c>
      <c r="AA95" s="156">
        <f t="shared" si="8"/>
        <v>19170.485119498426</v>
      </c>
      <c r="AB95" s="156">
        <f t="shared" si="8"/>
        <v>17953.759339243843</v>
      </c>
      <c r="AC95" s="156">
        <f t="shared" si="8"/>
        <v>16799.039153001479</v>
      </c>
      <c r="AD95" s="156">
        <f t="shared" si="8"/>
        <v>15713.537770104584</v>
      </c>
      <c r="AE95" s="156">
        <f t="shared" si="8"/>
        <v>14687.031237101592</v>
      </c>
      <c r="AF95" s="156">
        <f t="shared" si="8"/>
        <v>13716.230996916356</v>
      </c>
      <c r="AG95" s="156">
        <f t="shared" si="8"/>
        <v>12852.824348657588</v>
      </c>
      <c r="AH95" s="156">
        <f t="shared" si="8"/>
        <v>11983.908186214601</v>
      </c>
      <c r="AI95" s="156">
        <f t="shared" si="8"/>
        <v>11318.796192126743</v>
      </c>
      <c r="AJ95" s="156">
        <f t="shared" si="8"/>
        <v>10697.914826261474</v>
      </c>
      <c r="AK95" s="156">
        <f t="shared" si="8"/>
        <v>10118.916785932039</v>
      </c>
      <c r="AL95" s="156">
        <f t="shared" si="8"/>
        <v>9579.5689584876254</v>
      </c>
      <c r="AM95" s="156">
        <f t="shared" si="8"/>
        <v>9077.7471340634311</v>
      </c>
      <c r="AN95" s="52" t="s">
        <v>664</v>
      </c>
      <c r="AO95" s="52">
        <v>2022</v>
      </c>
      <c r="AP95" s="46" t="s">
        <v>339</v>
      </c>
      <c r="AQ95" s="46" t="s">
        <v>338</v>
      </c>
      <c r="AR95" s="46" t="s">
        <v>338</v>
      </c>
      <c r="AS95" s="46" t="s">
        <v>338</v>
      </c>
      <c r="AT95" s="46" t="s">
        <v>338</v>
      </c>
      <c r="AU95" s="46" t="s">
        <v>339</v>
      </c>
      <c r="AV95" s="46" t="s">
        <v>339</v>
      </c>
      <c r="AW95" s="46" t="s">
        <v>339</v>
      </c>
      <c r="AX95" s="46" t="s">
        <v>339</v>
      </c>
      <c r="AY95" s="46" t="s">
        <v>339</v>
      </c>
      <c r="AZ95" s="46" t="s">
        <v>338</v>
      </c>
      <c r="BA95" s="47" t="s">
        <v>665</v>
      </c>
      <c r="BB95" s="2" t="s">
        <v>482</v>
      </c>
      <c r="BC95" s="137"/>
      <c r="BD95" s="17"/>
      <c r="BE95" s="17"/>
      <c r="BF95" s="17"/>
      <c r="BG95" s="62"/>
      <c r="BH95" s="62"/>
      <c r="BI95" s="62"/>
      <c r="BJ95" s="17"/>
      <c r="BK95" s="17"/>
    </row>
    <row r="96" spans="1:63" ht="15.65" customHeight="1" x14ac:dyDescent="0.35">
      <c r="A96" s="17"/>
      <c r="B96" s="114" t="s">
        <v>158</v>
      </c>
      <c r="C96" s="56"/>
      <c r="D96" s="51" t="s">
        <v>660</v>
      </c>
      <c r="E96" s="123" t="s">
        <v>338</v>
      </c>
      <c r="F96" s="131" t="s">
        <v>313</v>
      </c>
      <c r="G96" s="52">
        <v>2020</v>
      </c>
      <c r="H96" s="156">
        <f>H105+H113+H121+H130</f>
        <v>9825.806630502535</v>
      </c>
      <c r="I96" s="152">
        <f t="shared" si="6"/>
        <v>9825.806630502535</v>
      </c>
      <c r="J96" s="156">
        <f t="shared" si="8"/>
        <v>9754.2993197761225</v>
      </c>
      <c r="K96" s="156">
        <f t="shared" si="8"/>
        <v>9735.8785370994065</v>
      </c>
      <c r="L96" s="156">
        <f t="shared" si="8"/>
        <v>9717.4577544226886</v>
      </c>
      <c r="M96" s="156">
        <f t="shared" si="8"/>
        <v>9699.0369717459689</v>
      </c>
      <c r="N96" s="156">
        <f t="shared" si="8"/>
        <v>9680.6161890692529</v>
      </c>
      <c r="O96" s="156">
        <f t="shared" si="8"/>
        <v>9612.6660164602581</v>
      </c>
      <c r="P96" s="156">
        <f t="shared" si="8"/>
        <v>9544.7158438512615</v>
      </c>
      <c r="Q96" s="156">
        <f t="shared" si="8"/>
        <v>9476.7656712422649</v>
      </c>
      <c r="R96" s="156">
        <f t="shared" si="8"/>
        <v>9408.8154986332684</v>
      </c>
      <c r="S96" s="156">
        <f t="shared" si="8"/>
        <v>9340.8653260242718</v>
      </c>
      <c r="T96" s="156">
        <f t="shared" si="8"/>
        <v>9306.8958469121062</v>
      </c>
      <c r="U96" s="156">
        <f t="shared" si="8"/>
        <v>9272.9263677999425</v>
      </c>
      <c r="V96" s="156">
        <f t="shared" si="8"/>
        <v>9238.9568886877769</v>
      </c>
      <c r="W96" s="156">
        <f t="shared" si="8"/>
        <v>9204.9874095756113</v>
      </c>
      <c r="X96" s="156">
        <f t="shared" si="8"/>
        <v>9171.0179304634457</v>
      </c>
      <c r="Y96" s="156">
        <f t="shared" si="8"/>
        <v>9128.8148098852398</v>
      </c>
      <c r="Z96" s="156">
        <f t="shared" si="8"/>
        <v>9086.6116893070339</v>
      </c>
      <c r="AA96" s="156">
        <f t="shared" si="8"/>
        <v>9044.408568728828</v>
      </c>
      <c r="AB96" s="156">
        <f t="shared" si="8"/>
        <v>9002.2054481506239</v>
      </c>
      <c r="AC96" s="156">
        <f t="shared" si="8"/>
        <v>8960.0023275724161</v>
      </c>
      <c r="AD96" s="156">
        <f t="shared" si="8"/>
        <v>8923.1772248041125</v>
      </c>
      <c r="AE96" s="156">
        <f t="shared" si="8"/>
        <v>8886.3521220358089</v>
      </c>
      <c r="AF96" s="156">
        <f t="shared" si="8"/>
        <v>8849.5270192675052</v>
      </c>
      <c r="AG96" s="156">
        <f t="shared" si="8"/>
        <v>8812.7019164991998</v>
      </c>
      <c r="AH96" s="156">
        <f t="shared" si="8"/>
        <v>8775.8768137308962</v>
      </c>
      <c r="AI96" s="156">
        <f t="shared" si="8"/>
        <v>8753.5340741221225</v>
      </c>
      <c r="AJ96" s="156">
        <f t="shared" si="8"/>
        <v>8731.1913345133489</v>
      </c>
      <c r="AK96" s="156">
        <f t="shared" si="8"/>
        <v>8708.8485949045753</v>
      </c>
      <c r="AL96" s="156">
        <f t="shared" si="8"/>
        <v>8686.5058552957998</v>
      </c>
      <c r="AM96" s="156">
        <f t="shared" si="8"/>
        <v>8664.1631156870244</v>
      </c>
      <c r="AN96" s="52" t="s">
        <v>664</v>
      </c>
      <c r="AO96" s="52">
        <v>2022</v>
      </c>
      <c r="AP96" s="46" t="s">
        <v>339</v>
      </c>
      <c r="AQ96" s="46" t="s">
        <v>338</v>
      </c>
      <c r="AR96" s="46" t="s">
        <v>338</v>
      </c>
      <c r="AS96" s="46" t="s">
        <v>338</v>
      </c>
      <c r="AT96" s="46" t="s">
        <v>338</v>
      </c>
      <c r="AU96" s="46" t="s">
        <v>339</v>
      </c>
      <c r="AV96" s="46" t="s">
        <v>339</v>
      </c>
      <c r="AW96" s="46" t="s">
        <v>339</v>
      </c>
      <c r="AX96" s="46" t="s">
        <v>339</v>
      </c>
      <c r="AY96" s="46" t="s">
        <v>339</v>
      </c>
      <c r="AZ96" s="46" t="s">
        <v>339</v>
      </c>
      <c r="BA96" s="47" t="s">
        <v>663</v>
      </c>
      <c r="BB96" s="2" t="s">
        <v>483</v>
      </c>
      <c r="BC96" s="137"/>
      <c r="BD96" s="17"/>
      <c r="BE96" s="17"/>
      <c r="BF96" s="17"/>
      <c r="BG96" s="57"/>
      <c r="BH96" s="57"/>
      <c r="BI96" s="57"/>
      <c r="BJ96" s="57"/>
      <c r="BK96" s="57"/>
    </row>
    <row r="97" spans="1:63" ht="15.65" customHeight="1" x14ac:dyDescent="0.35">
      <c r="A97" s="17"/>
      <c r="B97" s="114" t="s">
        <v>141</v>
      </c>
      <c r="C97" s="56"/>
      <c r="D97" s="51" t="s">
        <v>660</v>
      </c>
      <c r="E97" s="123" t="s">
        <v>338</v>
      </c>
      <c r="F97" s="131" t="s">
        <v>313</v>
      </c>
      <c r="G97" s="52">
        <v>2020</v>
      </c>
      <c r="H97" s="63">
        <f>H131</f>
        <v>95</v>
      </c>
      <c r="I97" s="152">
        <f t="shared" si="6"/>
        <v>95</v>
      </c>
      <c r="J97" s="156">
        <f t="shared" ref="J97:AM97" si="9">J131</f>
        <v>95</v>
      </c>
      <c r="K97" s="156">
        <f t="shared" si="9"/>
        <v>268.97768244838909</v>
      </c>
      <c r="L97" s="156">
        <f t="shared" si="9"/>
        <v>348.46654611082238</v>
      </c>
      <c r="M97" s="156">
        <f t="shared" si="9"/>
        <v>413.99269586869184</v>
      </c>
      <c r="N97" s="156">
        <f t="shared" si="9"/>
        <v>577.0396164774678</v>
      </c>
      <c r="O97" s="156">
        <f t="shared" si="9"/>
        <v>598.69216040918297</v>
      </c>
      <c r="P97" s="156">
        <f t="shared" si="9"/>
        <v>620.12771087267527</v>
      </c>
      <c r="Q97" s="156">
        <f t="shared" si="9"/>
        <v>641.04722569779858</v>
      </c>
      <c r="R97" s="156">
        <f t="shared" si="9"/>
        <v>661.1455812213195</v>
      </c>
      <c r="S97" s="156">
        <f t="shared" si="9"/>
        <v>674.68295106821643</v>
      </c>
      <c r="T97" s="156">
        <f t="shared" si="9"/>
        <v>966.28247164252764</v>
      </c>
      <c r="U97" s="156">
        <f t="shared" si="9"/>
        <v>1317.4039528474818</v>
      </c>
      <c r="V97" s="156">
        <f t="shared" si="9"/>
        <v>1650.770422010467</v>
      </c>
      <c r="W97" s="156">
        <f t="shared" si="9"/>
        <v>1963.9414138770956</v>
      </c>
      <c r="X97" s="156">
        <f t="shared" si="9"/>
        <v>2171.7675784146527</v>
      </c>
      <c r="Y97" s="156">
        <f t="shared" si="9"/>
        <v>2828.7588694945493</v>
      </c>
      <c r="Z97" s="156">
        <f t="shared" si="9"/>
        <v>3349.8508574981433</v>
      </c>
      <c r="AA97" s="156">
        <f t="shared" si="9"/>
        <v>3858.9523492445019</v>
      </c>
      <c r="AB97" s="156">
        <f t="shared" si="9"/>
        <v>4357.0172457835861</v>
      </c>
      <c r="AC97" s="156">
        <f t="shared" si="9"/>
        <v>4844.9630772412402</v>
      </c>
      <c r="AD97" s="156">
        <f t="shared" si="9"/>
        <v>5308.699426924918</v>
      </c>
      <c r="AE97" s="156">
        <f t="shared" si="9"/>
        <v>5760.8307692163753</v>
      </c>
      <c r="AF97" s="156">
        <f t="shared" si="9"/>
        <v>6202.2167546501651</v>
      </c>
      <c r="AG97" s="156">
        <f t="shared" si="9"/>
        <v>6633.6665987512415</v>
      </c>
      <c r="AH97" s="156">
        <f t="shared" si="9"/>
        <v>7055.9420975545881</v>
      </c>
      <c r="AI97" s="156">
        <f t="shared" si="9"/>
        <v>7432.5974990675886</v>
      </c>
      <c r="AJ97" s="156">
        <f t="shared" si="9"/>
        <v>7802.465567003107</v>
      </c>
      <c r="AK97" s="156">
        <f t="shared" si="9"/>
        <v>8166.1787521926044</v>
      </c>
      <c r="AL97" s="156">
        <f t="shared" si="9"/>
        <v>8524.3371020388313</v>
      </c>
      <c r="AM97" s="156">
        <f t="shared" si="9"/>
        <v>8877.5098374776317</v>
      </c>
      <c r="AN97" s="52" t="s">
        <v>664</v>
      </c>
      <c r="AO97" s="52">
        <v>2022</v>
      </c>
      <c r="AP97" s="46" t="s">
        <v>558</v>
      </c>
      <c r="AQ97" s="46" t="s">
        <v>558</v>
      </c>
      <c r="AR97" s="46" t="s">
        <v>338</v>
      </c>
      <c r="AS97" s="46" t="s">
        <v>558</v>
      </c>
      <c r="AT97" s="46" t="s">
        <v>558</v>
      </c>
      <c r="AU97" s="46" t="s">
        <v>558</v>
      </c>
      <c r="AV97" s="46" t="s">
        <v>339</v>
      </c>
      <c r="AW97" s="46" t="s">
        <v>339</v>
      </c>
      <c r="AX97" s="46" t="s">
        <v>339</v>
      </c>
      <c r="AY97" s="46" t="s">
        <v>339</v>
      </c>
      <c r="AZ97" s="46" t="s">
        <v>339</v>
      </c>
      <c r="BA97" s="47"/>
      <c r="BB97" s="2" t="s">
        <v>484</v>
      </c>
      <c r="BC97" s="137"/>
      <c r="BD97" s="17"/>
      <c r="BE97" s="17"/>
      <c r="BF97" s="17"/>
      <c r="BG97" s="62"/>
      <c r="BH97" s="62"/>
      <c r="BI97" s="62"/>
      <c r="BJ97" s="17"/>
      <c r="BK97" s="17"/>
    </row>
    <row r="98" spans="1:63" ht="15.65" customHeight="1" x14ac:dyDescent="0.35">
      <c r="A98" s="17"/>
      <c r="B98" s="114" t="s">
        <v>142</v>
      </c>
      <c r="C98" s="56"/>
      <c r="D98" s="51" t="s">
        <v>660</v>
      </c>
      <c r="E98" s="123" t="s">
        <v>339</v>
      </c>
      <c r="F98" s="131" t="s">
        <v>313</v>
      </c>
      <c r="G98" s="52">
        <v>2020</v>
      </c>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46" t="s">
        <v>558</v>
      </c>
      <c r="AQ98" s="46" t="s">
        <v>558</v>
      </c>
      <c r="AR98" s="46" t="s">
        <v>558</v>
      </c>
      <c r="AS98" s="46" t="s">
        <v>558</v>
      </c>
      <c r="AT98" s="46" t="s">
        <v>558</v>
      </c>
      <c r="AU98" s="46" t="s">
        <v>558</v>
      </c>
      <c r="AV98" s="46" t="s">
        <v>339</v>
      </c>
      <c r="AW98" s="46" t="s">
        <v>339</v>
      </c>
      <c r="AX98" s="46" t="s">
        <v>339</v>
      </c>
      <c r="AY98" s="46" t="s">
        <v>339</v>
      </c>
      <c r="AZ98" s="46" t="s">
        <v>339</v>
      </c>
      <c r="BA98" s="47"/>
      <c r="BB98" s="2" t="s">
        <v>485</v>
      </c>
      <c r="BC98" s="137"/>
      <c r="BD98" s="17"/>
      <c r="BE98" s="17"/>
      <c r="BF98" s="17"/>
      <c r="BG98" s="57"/>
      <c r="BH98" s="57"/>
      <c r="BI98" s="57"/>
      <c r="BJ98" s="57"/>
      <c r="BK98" s="57"/>
    </row>
    <row r="99" spans="1:63" ht="15.65" customHeight="1" x14ac:dyDescent="0.35">
      <c r="A99" s="17"/>
      <c r="B99" s="114" t="s">
        <v>163</v>
      </c>
      <c r="C99" s="56"/>
      <c r="D99" s="51" t="s">
        <v>660</v>
      </c>
      <c r="E99" s="123" t="s">
        <v>338</v>
      </c>
      <c r="F99" s="131" t="s">
        <v>313</v>
      </c>
      <c r="G99" s="52">
        <v>2020</v>
      </c>
      <c r="H99" s="156">
        <f>H108+H116+H124+H133</f>
        <v>20806.377870933971</v>
      </c>
      <c r="I99" s="152">
        <f t="shared" si="6"/>
        <v>20806.377870933971</v>
      </c>
      <c r="J99" s="152">
        <f t="shared" ref="J99:AM99" si="10">J108+J116+J124+J133</f>
        <v>20834.533471017319</v>
      </c>
      <c r="K99" s="152">
        <f t="shared" si="10"/>
        <v>20603.610289711356</v>
      </c>
      <c r="L99" s="152">
        <f t="shared" si="10"/>
        <v>20372.687108405396</v>
      </c>
      <c r="M99" s="152">
        <f t="shared" si="10"/>
        <v>20141.763927099433</v>
      </c>
      <c r="N99" s="152">
        <f t="shared" si="10"/>
        <v>19910.840745793463</v>
      </c>
      <c r="O99" s="152">
        <f t="shared" si="10"/>
        <v>20079.25863619837</v>
      </c>
      <c r="P99" s="152">
        <f t="shared" si="10"/>
        <v>20247.676526603274</v>
      </c>
      <c r="Q99" s="152">
        <f t="shared" si="10"/>
        <v>20416.094417008175</v>
      </c>
      <c r="R99" s="152">
        <f t="shared" si="10"/>
        <v>20584.512307413079</v>
      </c>
      <c r="S99" s="152">
        <f t="shared" si="10"/>
        <v>20752.930197817983</v>
      </c>
      <c r="T99" s="152">
        <f t="shared" si="10"/>
        <v>20693.476406362501</v>
      </c>
      <c r="U99" s="152">
        <f t="shared" si="10"/>
        <v>20634.022614907019</v>
      </c>
      <c r="V99" s="152">
        <f t="shared" si="10"/>
        <v>20574.56882345154</v>
      </c>
      <c r="W99" s="152">
        <f t="shared" si="10"/>
        <v>20515.115031996062</v>
      </c>
      <c r="X99" s="152">
        <f t="shared" si="10"/>
        <v>20455.661240540583</v>
      </c>
      <c r="Y99" s="152">
        <f t="shared" si="10"/>
        <v>20382.094753143174</v>
      </c>
      <c r="Z99" s="152">
        <f t="shared" si="10"/>
        <v>20308.528265745761</v>
      </c>
      <c r="AA99" s="152">
        <f t="shared" si="10"/>
        <v>20234.961778348348</v>
      </c>
      <c r="AB99" s="152">
        <f t="shared" si="10"/>
        <v>20161.395290950935</v>
      </c>
      <c r="AC99" s="152">
        <f t="shared" si="10"/>
        <v>20087.828803553526</v>
      </c>
      <c r="AD99" s="152">
        <f t="shared" si="10"/>
        <v>19920.064668755764</v>
      </c>
      <c r="AE99" s="152">
        <f t="shared" si="10"/>
        <v>19752.300533958001</v>
      </c>
      <c r="AF99" s="152">
        <f t="shared" si="10"/>
        <v>19584.536399160239</v>
      </c>
      <c r="AG99" s="152">
        <f t="shared" si="10"/>
        <v>19416.77226436248</v>
      </c>
      <c r="AH99" s="152">
        <f t="shared" si="10"/>
        <v>19249.008129564718</v>
      </c>
      <c r="AI99" s="152">
        <f t="shared" si="10"/>
        <v>19105.519074761676</v>
      </c>
      <c r="AJ99" s="152">
        <f t="shared" si="10"/>
        <v>18962.030019958635</v>
      </c>
      <c r="AK99" s="152">
        <f t="shared" si="10"/>
        <v>18818.540965155593</v>
      </c>
      <c r="AL99" s="152">
        <f t="shared" si="10"/>
        <v>18675.051910352551</v>
      </c>
      <c r="AM99" s="152">
        <f t="shared" si="10"/>
        <v>18531.56285554951</v>
      </c>
      <c r="AN99" s="52" t="s">
        <v>664</v>
      </c>
      <c r="AO99" s="52">
        <v>2022</v>
      </c>
      <c r="AP99" s="46" t="s">
        <v>339</v>
      </c>
      <c r="AQ99" s="46" t="s">
        <v>338</v>
      </c>
      <c r="AR99" s="46" t="s">
        <v>338</v>
      </c>
      <c r="AS99" s="46" t="s">
        <v>338</v>
      </c>
      <c r="AT99" s="46" t="s">
        <v>338</v>
      </c>
      <c r="AU99" s="46" t="s">
        <v>339</v>
      </c>
      <c r="AV99" s="46" t="s">
        <v>339</v>
      </c>
      <c r="AW99" s="46" t="s">
        <v>339</v>
      </c>
      <c r="AX99" s="46" t="s">
        <v>339</v>
      </c>
      <c r="AY99" s="46" t="s">
        <v>339</v>
      </c>
      <c r="AZ99" s="46" t="s">
        <v>339</v>
      </c>
      <c r="BA99" s="47" t="s">
        <v>666</v>
      </c>
      <c r="BB99" s="2" t="s">
        <v>486</v>
      </c>
      <c r="BC99" s="137"/>
      <c r="BD99" s="17"/>
      <c r="BE99" s="17"/>
      <c r="BF99" s="17"/>
      <c r="BG99" s="62"/>
      <c r="BH99" s="62"/>
      <c r="BI99" s="62"/>
      <c r="BJ99" s="17"/>
      <c r="BK99" s="17"/>
    </row>
    <row r="100" spans="1:63" ht="15.65" customHeight="1" x14ac:dyDescent="0.35">
      <c r="A100" s="17"/>
      <c r="B100" s="114" t="s">
        <v>164</v>
      </c>
      <c r="C100" s="56"/>
      <c r="D100" s="51" t="s">
        <v>660</v>
      </c>
      <c r="E100" s="123" t="s">
        <v>339</v>
      </c>
      <c r="F100" s="131" t="s">
        <v>313</v>
      </c>
      <c r="G100" s="52">
        <v>2020</v>
      </c>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46" t="s">
        <v>558</v>
      </c>
      <c r="AQ100" s="46" t="s">
        <v>558</v>
      </c>
      <c r="AR100" s="46" t="s">
        <v>558</v>
      </c>
      <c r="AS100" s="46" t="s">
        <v>558</v>
      </c>
      <c r="AT100" s="46" t="s">
        <v>558</v>
      </c>
      <c r="AU100" s="46" t="s">
        <v>558</v>
      </c>
      <c r="AV100" s="46" t="s">
        <v>339</v>
      </c>
      <c r="AW100" s="46" t="s">
        <v>339</v>
      </c>
      <c r="AX100" s="46" t="s">
        <v>339</v>
      </c>
      <c r="AY100" s="46" t="s">
        <v>339</v>
      </c>
      <c r="AZ100" s="46" t="s">
        <v>339</v>
      </c>
      <c r="BA100" s="47"/>
      <c r="BB100" s="2" t="s">
        <v>487</v>
      </c>
      <c r="BC100" s="137"/>
      <c r="BD100" s="17"/>
      <c r="BE100" s="17"/>
      <c r="BF100" s="17"/>
      <c r="BG100" s="57"/>
      <c r="BH100" s="57"/>
      <c r="BI100" s="57"/>
      <c r="BJ100" s="57"/>
      <c r="BK100" s="57"/>
    </row>
    <row r="101" spans="1:63" ht="15.65" customHeight="1" x14ac:dyDescent="0.35">
      <c r="A101" s="17"/>
      <c r="B101" s="114" t="s">
        <v>145</v>
      </c>
      <c r="C101" s="56"/>
      <c r="D101" s="51" t="s">
        <v>660</v>
      </c>
      <c r="E101" s="123" t="s">
        <v>338</v>
      </c>
      <c r="F101" s="131" t="s">
        <v>313</v>
      </c>
      <c r="G101" s="52">
        <v>2020</v>
      </c>
      <c r="H101" s="156">
        <f>H109</f>
        <v>839.72751642970854</v>
      </c>
      <c r="I101" s="152">
        <f t="shared" si="6"/>
        <v>839.72751642970854</v>
      </c>
      <c r="J101" s="156">
        <f t="shared" ref="J101:AM101" si="11">J109</f>
        <v>982.84923158206084</v>
      </c>
      <c r="K101" s="156">
        <f t="shared" si="11"/>
        <v>1125.9709467344142</v>
      </c>
      <c r="L101" s="156">
        <f t="shared" si="11"/>
        <v>1269.0926618867675</v>
      </c>
      <c r="M101" s="156">
        <f t="shared" si="11"/>
        <v>1412.2143770391208</v>
      </c>
      <c r="N101" s="156">
        <f t="shared" si="11"/>
        <v>1555.3360921914737</v>
      </c>
      <c r="O101" s="156">
        <f t="shared" si="11"/>
        <v>1555.3360921914737</v>
      </c>
      <c r="P101" s="156">
        <f t="shared" si="11"/>
        <v>1555.3360921914737</v>
      </c>
      <c r="Q101" s="156">
        <f t="shared" si="11"/>
        <v>1555.3360921914737</v>
      </c>
      <c r="R101" s="156">
        <f t="shared" si="11"/>
        <v>1555.3360921914737</v>
      </c>
      <c r="S101" s="156">
        <f t="shared" si="11"/>
        <v>1555.3360921914737</v>
      </c>
      <c r="T101" s="156">
        <f t="shared" si="11"/>
        <v>1555.3360921914737</v>
      </c>
      <c r="U101" s="156">
        <f t="shared" si="11"/>
        <v>1555.3360921914737</v>
      </c>
      <c r="V101" s="156">
        <f t="shared" si="11"/>
        <v>1555.3360921914737</v>
      </c>
      <c r="W101" s="156">
        <f t="shared" si="11"/>
        <v>1555.3360921914737</v>
      </c>
      <c r="X101" s="156">
        <f t="shared" si="11"/>
        <v>1555.3360921914737</v>
      </c>
      <c r="Y101" s="156">
        <f t="shared" si="11"/>
        <v>1555.3360921914737</v>
      </c>
      <c r="Z101" s="156">
        <f t="shared" si="11"/>
        <v>1555.3360921914737</v>
      </c>
      <c r="AA101" s="156">
        <f t="shared" si="11"/>
        <v>1555.3360921914737</v>
      </c>
      <c r="AB101" s="156">
        <f t="shared" si="11"/>
        <v>1555.3360921914737</v>
      </c>
      <c r="AC101" s="156">
        <f t="shared" si="11"/>
        <v>1555.3360921914737</v>
      </c>
      <c r="AD101" s="156">
        <f t="shared" si="11"/>
        <v>1555.3360921914737</v>
      </c>
      <c r="AE101" s="156">
        <f t="shared" si="11"/>
        <v>1555.3360921914737</v>
      </c>
      <c r="AF101" s="156">
        <f t="shared" si="11"/>
        <v>1555.3360921914737</v>
      </c>
      <c r="AG101" s="156">
        <f t="shared" si="11"/>
        <v>1555.3360921914737</v>
      </c>
      <c r="AH101" s="156">
        <f t="shared" si="11"/>
        <v>1555.3360921914737</v>
      </c>
      <c r="AI101" s="156">
        <f t="shared" si="11"/>
        <v>1555.3360921914737</v>
      </c>
      <c r="AJ101" s="156">
        <f t="shared" si="11"/>
        <v>1555.3360921914737</v>
      </c>
      <c r="AK101" s="156">
        <f t="shared" si="11"/>
        <v>1555.3360921914737</v>
      </c>
      <c r="AL101" s="156">
        <f t="shared" si="11"/>
        <v>1555.3360921914737</v>
      </c>
      <c r="AM101" s="156">
        <f t="shared" si="11"/>
        <v>1555.3360921914737</v>
      </c>
      <c r="AN101" s="52" t="s">
        <v>664</v>
      </c>
      <c r="AO101" s="52">
        <v>2022</v>
      </c>
      <c r="AP101" s="46" t="s">
        <v>339</v>
      </c>
      <c r="AQ101" s="46" t="s">
        <v>338</v>
      </c>
      <c r="AR101" s="46" t="s">
        <v>558</v>
      </c>
      <c r="AS101" s="46" t="s">
        <v>558</v>
      </c>
      <c r="AT101" s="46" t="s">
        <v>558</v>
      </c>
      <c r="AU101" s="46" t="s">
        <v>558</v>
      </c>
      <c r="AV101" s="46" t="s">
        <v>339</v>
      </c>
      <c r="AW101" s="46" t="s">
        <v>339</v>
      </c>
      <c r="AX101" s="46" t="s">
        <v>339</v>
      </c>
      <c r="AY101" s="46" t="s">
        <v>339</v>
      </c>
      <c r="AZ101" s="46" t="s">
        <v>339</v>
      </c>
      <c r="BA101" s="47" t="s">
        <v>671</v>
      </c>
      <c r="BB101" s="2" t="s">
        <v>488</v>
      </c>
      <c r="BC101" s="137"/>
      <c r="BD101" s="17"/>
      <c r="BE101" s="17"/>
      <c r="BF101" s="17"/>
      <c r="BG101" s="62"/>
      <c r="BH101" s="62"/>
      <c r="BI101" s="62"/>
      <c r="BJ101" s="17"/>
      <c r="BK101" s="17"/>
    </row>
    <row r="102" spans="1:63" ht="15.65" customHeight="1" x14ac:dyDescent="0.35">
      <c r="A102" s="17"/>
      <c r="B102" s="112" t="s">
        <v>165</v>
      </c>
      <c r="C102" s="56"/>
      <c r="D102" s="51" t="s">
        <v>660</v>
      </c>
      <c r="E102" s="123" t="s">
        <v>338</v>
      </c>
      <c r="F102" s="131" t="s">
        <v>313</v>
      </c>
      <c r="G102" s="52">
        <v>2020</v>
      </c>
      <c r="H102" s="156">
        <f>H103+H104+H105+H108+H109</f>
        <v>9408.803257718946</v>
      </c>
      <c r="I102" s="156">
        <f>I103+I104+I105+I108+I109</f>
        <v>9408.803257718946</v>
      </c>
      <c r="J102" s="156">
        <f t="shared" ref="J102:AM102" si="12">J103+J104+J105+J108+J109</f>
        <v>9623.6289130429941</v>
      </c>
      <c r="K102" s="156">
        <f t="shared" si="12"/>
        <v>9838.9061873516639</v>
      </c>
      <c r="L102" s="156">
        <f t="shared" si="12"/>
        <v>10054.18346166033</v>
      </c>
      <c r="M102" s="156">
        <f t="shared" si="12"/>
        <v>10269.460735968998</v>
      </c>
      <c r="N102" s="156">
        <f t="shared" si="12"/>
        <v>10484.738010277666</v>
      </c>
      <c r="O102" s="156">
        <f t="shared" si="12"/>
        <v>10545.94751073049</v>
      </c>
      <c r="P102" s="156">
        <f t="shared" si="12"/>
        <v>10607.157011183313</v>
      </c>
      <c r="Q102" s="156">
        <f t="shared" si="12"/>
        <v>10668.366511636137</v>
      </c>
      <c r="R102" s="156">
        <f t="shared" si="12"/>
        <v>10729.576012088963</v>
      </c>
      <c r="S102" s="156">
        <f t="shared" si="12"/>
        <v>10790.785512541785</v>
      </c>
      <c r="T102" s="156">
        <f t="shared" si="12"/>
        <v>10867.560969196231</v>
      </c>
      <c r="U102" s="156">
        <f t="shared" si="12"/>
        <v>10944.336425850677</v>
      </c>
      <c r="V102" s="156">
        <f t="shared" si="12"/>
        <v>11021.111882505124</v>
      </c>
      <c r="W102" s="156">
        <f t="shared" si="12"/>
        <v>11097.887339159568</v>
      </c>
      <c r="X102" s="156">
        <f t="shared" si="12"/>
        <v>11174.662795814011</v>
      </c>
      <c r="Y102" s="156">
        <f t="shared" si="12"/>
        <v>11244.484121421398</v>
      </c>
      <c r="Z102" s="156">
        <f t="shared" si="12"/>
        <v>11314.305447028783</v>
      </c>
      <c r="AA102" s="156">
        <f t="shared" si="12"/>
        <v>11384.126772636168</v>
      </c>
      <c r="AB102" s="156">
        <f t="shared" si="12"/>
        <v>11453.948098243553</v>
      </c>
      <c r="AC102" s="156">
        <f t="shared" si="12"/>
        <v>11523.769423850939</v>
      </c>
      <c r="AD102" s="156">
        <f t="shared" si="12"/>
        <v>11595.572968218383</v>
      </c>
      <c r="AE102" s="156">
        <f t="shared" si="12"/>
        <v>11667.376512585826</v>
      </c>
      <c r="AF102" s="156">
        <f t="shared" si="12"/>
        <v>11739.18005695327</v>
      </c>
      <c r="AG102" s="156">
        <f t="shared" si="12"/>
        <v>11810.983601320715</v>
      </c>
      <c r="AH102" s="156">
        <f t="shared" si="12"/>
        <v>11882.78714568816</v>
      </c>
      <c r="AI102" s="156">
        <f t="shared" si="12"/>
        <v>11951.724846330411</v>
      </c>
      <c r="AJ102" s="156">
        <f t="shared" si="12"/>
        <v>12020.662546972662</v>
      </c>
      <c r="AK102" s="156">
        <f t="shared" si="12"/>
        <v>12089.600247614917</v>
      </c>
      <c r="AL102" s="156">
        <f t="shared" si="12"/>
        <v>12158.537948257168</v>
      </c>
      <c r="AM102" s="156">
        <f t="shared" si="12"/>
        <v>12227.475648899419</v>
      </c>
      <c r="AN102" s="52" t="s">
        <v>664</v>
      </c>
      <c r="AO102" s="52">
        <v>2022</v>
      </c>
      <c r="AP102" s="46" t="s">
        <v>339</v>
      </c>
      <c r="AQ102" s="46" t="s">
        <v>338</v>
      </c>
      <c r="AR102" s="46" t="s">
        <v>558</v>
      </c>
      <c r="AS102" s="46" t="s">
        <v>558</v>
      </c>
      <c r="AT102" s="46" t="s">
        <v>558</v>
      </c>
      <c r="AU102" s="46" t="s">
        <v>558</v>
      </c>
      <c r="AV102" s="46" t="s">
        <v>339</v>
      </c>
      <c r="AW102" s="46" t="s">
        <v>339</v>
      </c>
      <c r="AX102" s="46" t="s">
        <v>339</v>
      </c>
      <c r="AY102" s="46" t="s">
        <v>339</v>
      </c>
      <c r="AZ102" s="46" t="s">
        <v>339</v>
      </c>
      <c r="BA102" s="47"/>
      <c r="BB102" s="142" t="s">
        <v>489</v>
      </c>
      <c r="BC102" s="137"/>
      <c r="BD102" s="17"/>
      <c r="BE102" s="17"/>
      <c r="BF102" s="17"/>
      <c r="BG102" s="57"/>
      <c r="BH102" s="57"/>
      <c r="BI102" s="57"/>
      <c r="BJ102" s="57"/>
      <c r="BK102" s="57"/>
    </row>
    <row r="103" spans="1:63" ht="15.65" customHeight="1" x14ac:dyDescent="0.35">
      <c r="A103" s="17"/>
      <c r="B103" s="115" t="s">
        <v>130</v>
      </c>
      <c r="C103" s="56"/>
      <c r="D103" s="51" t="s">
        <v>660</v>
      </c>
      <c r="E103" s="123" t="s">
        <v>338</v>
      </c>
      <c r="F103" s="131" t="s">
        <v>313</v>
      </c>
      <c r="G103" s="52">
        <v>2020</v>
      </c>
      <c r="H103" s="156">
        <v>260.45161898461771</v>
      </c>
      <c r="I103" s="152">
        <f t="shared" si="6"/>
        <v>260.45161898461771</v>
      </c>
      <c r="J103" s="63">
        <v>208</v>
      </c>
      <c r="K103" s="63">
        <v>156</v>
      </c>
      <c r="L103" s="63">
        <v>104</v>
      </c>
      <c r="M103" s="63">
        <v>52</v>
      </c>
      <c r="N103" s="63">
        <v>0</v>
      </c>
      <c r="O103" s="63"/>
      <c r="P103" s="63"/>
      <c r="Q103" s="63"/>
      <c r="R103" s="63"/>
      <c r="S103" s="63">
        <v>0</v>
      </c>
      <c r="T103" s="63"/>
      <c r="U103" s="63"/>
      <c r="V103" s="63"/>
      <c r="W103" s="63"/>
      <c r="X103" s="63">
        <v>0</v>
      </c>
      <c r="Y103" s="63"/>
      <c r="Z103" s="63"/>
      <c r="AA103" s="63"/>
      <c r="AB103" s="63"/>
      <c r="AC103" s="63">
        <v>0</v>
      </c>
      <c r="AD103" s="63"/>
      <c r="AE103" s="63"/>
      <c r="AF103" s="63"/>
      <c r="AG103" s="63"/>
      <c r="AH103" s="63">
        <v>0</v>
      </c>
      <c r="AI103" s="63"/>
      <c r="AJ103" s="63"/>
      <c r="AK103" s="63"/>
      <c r="AL103" s="63"/>
      <c r="AM103" s="63">
        <v>0</v>
      </c>
      <c r="AN103" s="52" t="s">
        <v>664</v>
      </c>
      <c r="AO103" s="52">
        <v>2022</v>
      </c>
      <c r="AP103" s="46" t="s">
        <v>339</v>
      </c>
      <c r="AQ103" s="46" t="s">
        <v>338</v>
      </c>
      <c r="AR103" s="46" t="s">
        <v>558</v>
      </c>
      <c r="AS103" s="46" t="s">
        <v>558</v>
      </c>
      <c r="AT103" s="46" t="s">
        <v>558</v>
      </c>
      <c r="AU103" s="46" t="s">
        <v>558</v>
      </c>
      <c r="AV103" s="46" t="s">
        <v>339</v>
      </c>
      <c r="AW103" s="46" t="s">
        <v>339</v>
      </c>
      <c r="AX103" s="46" t="s">
        <v>339</v>
      </c>
      <c r="AY103" s="46" t="s">
        <v>339</v>
      </c>
      <c r="AZ103" s="46" t="s">
        <v>339</v>
      </c>
      <c r="BA103" s="47" t="s">
        <v>670</v>
      </c>
      <c r="BB103" s="142" t="s">
        <v>490</v>
      </c>
      <c r="BC103" s="137"/>
      <c r="BD103" s="17"/>
      <c r="BE103" s="17"/>
      <c r="BF103" s="17"/>
      <c r="BG103" s="62"/>
      <c r="BH103" s="62"/>
      <c r="BI103" s="62"/>
      <c r="BJ103" s="17"/>
      <c r="BK103" s="17"/>
    </row>
    <row r="104" spans="1:63" ht="15.65" customHeight="1" x14ac:dyDescent="0.35">
      <c r="A104" s="17"/>
      <c r="B104" s="115" t="s">
        <v>131</v>
      </c>
      <c r="C104" s="56"/>
      <c r="D104" s="51" t="s">
        <v>660</v>
      </c>
      <c r="E104" s="123" t="s">
        <v>338</v>
      </c>
      <c r="F104" s="131" t="s">
        <v>313</v>
      </c>
      <c r="G104" s="52">
        <v>2020</v>
      </c>
      <c r="H104" s="156">
        <v>2698.71866</v>
      </c>
      <c r="I104" s="152">
        <f t="shared" si="6"/>
        <v>2698.71866</v>
      </c>
      <c r="J104" s="156">
        <v>2740.4487206869803</v>
      </c>
      <c r="K104" s="156">
        <v>2782.1787813739606</v>
      </c>
      <c r="L104" s="156">
        <v>2823.908842060941</v>
      </c>
      <c r="M104" s="156">
        <v>2865.6389027479213</v>
      </c>
      <c r="N104" s="156">
        <v>2907.3689634349016</v>
      </c>
      <c r="O104" s="156">
        <v>2933.8115289835732</v>
      </c>
      <c r="P104" s="156">
        <v>2960.2540945322448</v>
      </c>
      <c r="Q104" s="156">
        <v>2986.6966600809164</v>
      </c>
      <c r="R104" s="156">
        <v>3013.1392256295881</v>
      </c>
      <c r="S104" s="156">
        <v>3039.5817911782597</v>
      </c>
      <c r="T104" s="156">
        <v>3064.5191760513044</v>
      </c>
      <c r="U104" s="156">
        <v>3089.4565609243491</v>
      </c>
      <c r="V104" s="156">
        <v>3114.3939457973938</v>
      </c>
      <c r="W104" s="156">
        <v>3139.3313306704385</v>
      </c>
      <c r="X104" s="156">
        <v>3164.2687155434824</v>
      </c>
      <c r="Y104" s="156">
        <v>3186.9473337489621</v>
      </c>
      <c r="Z104" s="156">
        <v>3209.6259519544419</v>
      </c>
      <c r="AA104" s="156">
        <v>3232.3045701599217</v>
      </c>
      <c r="AB104" s="156">
        <v>3254.9831883654015</v>
      </c>
      <c r="AC104" s="156">
        <v>3277.6618065708817</v>
      </c>
      <c r="AD104" s="156">
        <v>3300.9842679298399</v>
      </c>
      <c r="AE104" s="156">
        <v>3324.3067292887981</v>
      </c>
      <c r="AF104" s="156">
        <v>3347.6291906477563</v>
      </c>
      <c r="AG104" s="156">
        <v>3370.9516520067145</v>
      </c>
      <c r="AH104" s="156">
        <v>3394.2741133656737</v>
      </c>
      <c r="AI104" s="156">
        <v>3416.6657219355334</v>
      </c>
      <c r="AJ104" s="156">
        <v>3439.0573305053931</v>
      </c>
      <c r="AK104" s="156">
        <v>3461.4489390752528</v>
      </c>
      <c r="AL104" s="156">
        <v>3483.8405476451126</v>
      </c>
      <c r="AM104" s="156">
        <v>3506.2321562149723</v>
      </c>
      <c r="AN104" s="52" t="s">
        <v>664</v>
      </c>
      <c r="AO104" s="52">
        <v>2022</v>
      </c>
      <c r="AP104" s="46" t="s">
        <v>339</v>
      </c>
      <c r="AQ104" s="46" t="s">
        <v>338</v>
      </c>
      <c r="AR104" s="46" t="s">
        <v>558</v>
      </c>
      <c r="AS104" s="46" t="s">
        <v>558</v>
      </c>
      <c r="AT104" s="46" t="s">
        <v>558</v>
      </c>
      <c r="AU104" s="46" t="s">
        <v>558</v>
      </c>
      <c r="AV104" s="46" t="s">
        <v>339</v>
      </c>
      <c r="AW104" s="46" t="s">
        <v>339</v>
      </c>
      <c r="AX104" s="46" t="s">
        <v>339</v>
      </c>
      <c r="AY104" s="46" t="s">
        <v>339</v>
      </c>
      <c r="AZ104" s="46" t="s">
        <v>339</v>
      </c>
      <c r="BA104" s="47" t="s">
        <v>665</v>
      </c>
      <c r="BB104" s="142" t="s">
        <v>491</v>
      </c>
      <c r="BC104" s="137"/>
      <c r="BD104" s="17"/>
      <c r="BE104" s="17"/>
      <c r="BF104" s="17"/>
      <c r="BG104" s="57"/>
      <c r="BH104" s="57"/>
      <c r="BI104" s="57"/>
      <c r="BJ104" s="57"/>
      <c r="BK104" s="57"/>
    </row>
    <row r="105" spans="1:63" ht="15.65" customHeight="1" x14ac:dyDescent="0.35">
      <c r="A105" s="17"/>
      <c r="B105" s="115" t="s">
        <v>158</v>
      </c>
      <c r="C105" s="56"/>
      <c r="D105" s="51" t="s">
        <v>660</v>
      </c>
      <c r="E105" s="123" t="s">
        <v>338</v>
      </c>
      <c r="F105" s="131" t="s">
        <v>313</v>
      </c>
      <c r="G105" s="52">
        <v>2020</v>
      </c>
      <c r="H105" s="156">
        <v>3962.2316566098093</v>
      </c>
      <c r="I105" s="152">
        <f t="shared" si="6"/>
        <v>3962.2316566098093</v>
      </c>
      <c r="J105" s="156">
        <v>4019.179312974627</v>
      </c>
      <c r="K105" s="156">
        <v>4076.1269693394447</v>
      </c>
      <c r="L105" s="156">
        <v>4133.074625704262</v>
      </c>
      <c r="M105" s="156">
        <v>4190.0222820690797</v>
      </c>
      <c r="N105" s="156">
        <v>4246.9699384338974</v>
      </c>
      <c r="O105" s="156">
        <v>4265.5926478373767</v>
      </c>
      <c r="P105" s="156">
        <v>4284.2153572408561</v>
      </c>
      <c r="Q105" s="156">
        <v>4302.8380666443354</v>
      </c>
      <c r="R105" s="156">
        <v>4321.4607760478148</v>
      </c>
      <c r="S105" s="156">
        <v>4340.0834854512941</v>
      </c>
      <c r="T105" s="156">
        <v>4376.6963036903917</v>
      </c>
      <c r="U105" s="156">
        <v>4413.3091219294893</v>
      </c>
      <c r="V105" s="156">
        <v>4449.9219401685868</v>
      </c>
      <c r="W105" s="156">
        <v>4486.5347584076844</v>
      </c>
      <c r="X105" s="156">
        <v>4523.1475766467802</v>
      </c>
      <c r="Y105" s="156">
        <v>4556.4440963299103</v>
      </c>
      <c r="Z105" s="156">
        <v>4589.7406160130404</v>
      </c>
      <c r="AA105" s="156">
        <v>4623.0371356961705</v>
      </c>
      <c r="AB105" s="156">
        <v>4656.3336553793006</v>
      </c>
      <c r="AC105" s="156">
        <v>4689.6301750624298</v>
      </c>
      <c r="AD105" s="156">
        <v>4723.8719788029221</v>
      </c>
      <c r="AE105" s="156">
        <v>4758.1137825434143</v>
      </c>
      <c r="AF105" s="156">
        <v>4792.3555862839066</v>
      </c>
      <c r="AG105" s="156">
        <v>4826.5973900243989</v>
      </c>
      <c r="AH105" s="156">
        <v>4860.8391937648912</v>
      </c>
      <c r="AI105" s="156">
        <v>4893.7143287809713</v>
      </c>
      <c r="AJ105" s="156">
        <v>4926.5894637970514</v>
      </c>
      <c r="AK105" s="156">
        <v>4959.4645988131315</v>
      </c>
      <c r="AL105" s="156">
        <v>4992.3397338292116</v>
      </c>
      <c r="AM105" s="156">
        <v>5025.2148688452899</v>
      </c>
      <c r="AN105" s="52" t="s">
        <v>664</v>
      </c>
      <c r="AO105" s="52">
        <v>2022</v>
      </c>
      <c r="AP105" s="46" t="s">
        <v>339</v>
      </c>
      <c r="AQ105" s="46" t="s">
        <v>338</v>
      </c>
      <c r="AR105" s="46" t="s">
        <v>558</v>
      </c>
      <c r="AS105" s="46" t="s">
        <v>558</v>
      </c>
      <c r="AT105" s="46" t="s">
        <v>558</v>
      </c>
      <c r="AU105" s="46" t="s">
        <v>558</v>
      </c>
      <c r="AV105" s="46" t="s">
        <v>339</v>
      </c>
      <c r="AW105" s="46" t="s">
        <v>339</v>
      </c>
      <c r="AX105" s="46" t="s">
        <v>339</v>
      </c>
      <c r="AY105" s="46" t="s">
        <v>339</v>
      </c>
      <c r="AZ105" s="46" t="s">
        <v>339</v>
      </c>
      <c r="BA105" s="47" t="s">
        <v>663</v>
      </c>
      <c r="BB105" s="142" t="s">
        <v>492</v>
      </c>
      <c r="BC105" s="137"/>
      <c r="BD105" s="17"/>
      <c r="BE105" s="17"/>
      <c r="BF105" s="17"/>
      <c r="BG105" s="62"/>
      <c r="BH105" s="62"/>
      <c r="BI105" s="62"/>
      <c r="BJ105" s="17"/>
      <c r="BK105" s="17"/>
    </row>
    <row r="106" spans="1:63" ht="15.65" customHeight="1" x14ac:dyDescent="0.35">
      <c r="A106" s="17"/>
      <c r="B106" s="115" t="s">
        <v>141</v>
      </c>
      <c r="C106" s="56"/>
      <c r="D106" s="51" t="s">
        <v>660</v>
      </c>
      <c r="E106" s="123" t="s">
        <v>339</v>
      </c>
      <c r="F106" s="131" t="s">
        <v>313</v>
      </c>
      <c r="G106" s="52">
        <v>2020</v>
      </c>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46" t="s">
        <v>339</v>
      </c>
      <c r="AQ106" s="46" t="s">
        <v>558</v>
      </c>
      <c r="AR106" s="46" t="s">
        <v>558</v>
      </c>
      <c r="AS106" s="46" t="s">
        <v>558</v>
      </c>
      <c r="AT106" s="46" t="s">
        <v>558</v>
      </c>
      <c r="AU106" s="46" t="s">
        <v>558</v>
      </c>
      <c r="AV106" s="46" t="s">
        <v>339</v>
      </c>
      <c r="AW106" s="46" t="s">
        <v>339</v>
      </c>
      <c r="AX106" s="46" t="s">
        <v>339</v>
      </c>
      <c r="AY106" s="46" t="s">
        <v>339</v>
      </c>
      <c r="AZ106" s="46" t="s">
        <v>339</v>
      </c>
      <c r="BA106" s="47"/>
      <c r="BB106" s="142" t="s">
        <v>493</v>
      </c>
      <c r="BC106" s="137"/>
      <c r="BD106" s="17"/>
      <c r="BE106" s="17"/>
      <c r="BF106" s="17"/>
      <c r="BG106" s="57"/>
      <c r="BH106" s="57"/>
      <c r="BI106" s="57"/>
      <c r="BJ106" s="57"/>
      <c r="BK106" s="57"/>
    </row>
    <row r="107" spans="1:63" ht="15.65" customHeight="1" x14ac:dyDescent="0.35">
      <c r="A107" s="17"/>
      <c r="B107" s="115" t="s">
        <v>166</v>
      </c>
      <c r="C107" s="56"/>
      <c r="D107" s="51" t="s">
        <v>660</v>
      </c>
      <c r="E107" s="123" t="s">
        <v>339</v>
      </c>
      <c r="F107" s="131" t="s">
        <v>313</v>
      </c>
      <c r="G107" s="52">
        <v>2020</v>
      </c>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46" t="s">
        <v>339</v>
      </c>
      <c r="AQ107" s="46" t="s">
        <v>558</v>
      </c>
      <c r="AR107" s="46" t="s">
        <v>558</v>
      </c>
      <c r="AS107" s="46" t="s">
        <v>558</v>
      </c>
      <c r="AT107" s="46" t="s">
        <v>558</v>
      </c>
      <c r="AU107" s="46" t="s">
        <v>558</v>
      </c>
      <c r="AV107" s="46" t="s">
        <v>339</v>
      </c>
      <c r="AW107" s="46" t="s">
        <v>339</v>
      </c>
      <c r="AX107" s="46" t="s">
        <v>339</v>
      </c>
      <c r="AY107" s="46" t="s">
        <v>339</v>
      </c>
      <c r="AZ107" s="46" t="s">
        <v>339</v>
      </c>
      <c r="BA107" s="47"/>
      <c r="BB107" s="142" t="s">
        <v>494</v>
      </c>
      <c r="BC107" s="137"/>
      <c r="BD107" s="17"/>
      <c r="BE107" s="17"/>
      <c r="BF107" s="17"/>
      <c r="BG107" s="62"/>
      <c r="BH107" s="62"/>
      <c r="BI107" s="62"/>
      <c r="BJ107" s="17"/>
      <c r="BK107" s="17"/>
    </row>
    <row r="108" spans="1:63" ht="15.65" customHeight="1" x14ac:dyDescent="0.35">
      <c r="A108" s="17"/>
      <c r="B108" s="115" t="s">
        <v>163</v>
      </c>
      <c r="C108" s="56"/>
      <c r="D108" s="51" t="s">
        <v>660</v>
      </c>
      <c r="E108" s="123" t="s">
        <v>338</v>
      </c>
      <c r="F108" s="131" t="s">
        <v>313</v>
      </c>
      <c r="G108" s="52">
        <v>2020</v>
      </c>
      <c r="H108" s="156">
        <v>1647.6738056948104</v>
      </c>
      <c r="I108" s="152">
        <f t="shared" ref="I108:I109" si="13">H108</f>
        <v>1647.6738056948104</v>
      </c>
      <c r="J108" s="152">
        <v>1673.1516477993268</v>
      </c>
      <c r="K108" s="152">
        <v>1698.6294899038433</v>
      </c>
      <c r="L108" s="152">
        <v>1724.1073320083597</v>
      </c>
      <c r="M108" s="152">
        <v>1749.5851741128761</v>
      </c>
      <c r="N108" s="152">
        <v>1775.0630162173923</v>
      </c>
      <c r="O108" s="152">
        <v>1791.2072417180655</v>
      </c>
      <c r="P108" s="152">
        <v>1807.3514672187387</v>
      </c>
      <c r="Q108" s="152">
        <v>1823.4956927194119</v>
      </c>
      <c r="R108" s="152">
        <v>1839.6399182200851</v>
      </c>
      <c r="S108" s="152">
        <v>1855.7841437207578</v>
      </c>
      <c r="T108" s="152">
        <v>1871.0093972630614</v>
      </c>
      <c r="U108" s="152">
        <v>1886.2346508053649</v>
      </c>
      <c r="V108" s="152">
        <v>1901.4599043476685</v>
      </c>
      <c r="W108" s="152">
        <v>1916.6851578899721</v>
      </c>
      <c r="X108" s="152">
        <v>1931.9104114322752</v>
      </c>
      <c r="Y108" s="152">
        <v>1945.7565991510508</v>
      </c>
      <c r="Z108" s="152">
        <v>1959.6027868698263</v>
      </c>
      <c r="AA108" s="152">
        <v>1973.4489745886019</v>
      </c>
      <c r="AB108" s="152">
        <v>1987.2951623073775</v>
      </c>
      <c r="AC108" s="152">
        <v>2001.1413500261535</v>
      </c>
      <c r="AD108" s="152">
        <v>2015.380629294147</v>
      </c>
      <c r="AE108" s="152">
        <v>2029.6199085621404</v>
      </c>
      <c r="AF108" s="152">
        <v>2043.8591878301338</v>
      </c>
      <c r="AG108" s="152">
        <v>2058.0984670981275</v>
      </c>
      <c r="AH108" s="152">
        <v>2072.3377463661209</v>
      </c>
      <c r="AI108" s="152">
        <v>2086.0087034224334</v>
      </c>
      <c r="AJ108" s="152">
        <v>2099.679660478746</v>
      </c>
      <c r="AK108" s="152">
        <v>2113.3506175350585</v>
      </c>
      <c r="AL108" s="152">
        <v>2127.0215745913711</v>
      </c>
      <c r="AM108" s="152">
        <v>2140.6925316476832</v>
      </c>
      <c r="AN108" s="52" t="s">
        <v>664</v>
      </c>
      <c r="AO108" s="52">
        <v>2022</v>
      </c>
      <c r="AP108" s="46" t="s">
        <v>339</v>
      </c>
      <c r="AQ108" s="46" t="s">
        <v>338</v>
      </c>
      <c r="AR108" s="46" t="s">
        <v>558</v>
      </c>
      <c r="AS108" s="46" t="s">
        <v>558</v>
      </c>
      <c r="AT108" s="46" t="s">
        <v>558</v>
      </c>
      <c r="AU108" s="46" t="s">
        <v>558</v>
      </c>
      <c r="AV108" s="46" t="s">
        <v>339</v>
      </c>
      <c r="AW108" s="46" t="s">
        <v>339</v>
      </c>
      <c r="AX108" s="46" t="s">
        <v>339</v>
      </c>
      <c r="AY108" s="46" t="s">
        <v>339</v>
      </c>
      <c r="AZ108" s="46" t="s">
        <v>339</v>
      </c>
      <c r="BA108" s="47" t="s">
        <v>666</v>
      </c>
      <c r="BB108" s="142" t="s">
        <v>495</v>
      </c>
      <c r="BC108" s="137"/>
      <c r="BD108" s="17"/>
      <c r="BE108" s="17"/>
      <c r="BF108" s="17"/>
      <c r="BG108" s="57"/>
      <c r="BH108" s="57"/>
      <c r="BI108" s="57"/>
      <c r="BJ108" s="57"/>
      <c r="BK108" s="57"/>
    </row>
    <row r="109" spans="1:63" ht="15.65" customHeight="1" x14ac:dyDescent="0.35">
      <c r="A109" s="17"/>
      <c r="B109" s="115" t="s">
        <v>145</v>
      </c>
      <c r="C109" s="56"/>
      <c r="D109" s="51" t="s">
        <v>660</v>
      </c>
      <c r="E109" s="123" t="s">
        <v>339</v>
      </c>
      <c r="F109" s="131" t="s">
        <v>313</v>
      </c>
      <c r="G109" s="52">
        <v>2020</v>
      </c>
      <c r="H109" s="156">
        <v>839.72751642970854</v>
      </c>
      <c r="I109" s="152">
        <f t="shared" si="13"/>
        <v>839.72751642970854</v>
      </c>
      <c r="J109" s="156">
        <v>982.84923158206084</v>
      </c>
      <c r="K109" s="156">
        <v>1125.9709467344142</v>
      </c>
      <c r="L109" s="156">
        <v>1269.0926618867675</v>
      </c>
      <c r="M109" s="156">
        <v>1412.2143770391208</v>
      </c>
      <c r="N109" s="156">
        <v>1555.3360921914737</v>
      </c>
      <c r="O109" s="156">
        <v>1555.3360921914737</v>
      </c>
      <c r="P109" s="156">
        <v>1555.3360921914737</v>
      </c>
      <c r="Q109" s="156">
        <v>1555.3360921914737</v>
      </c>
      <c r="R109" s="156">
        <v>1555.3360921914737</v>
      </c>
      <c r="S109" s="156">
        <v>1555.3360921914737</v>
      </c>
      <c r="T109" s="156">
        <v>1555.3360921914737</v>
      </c>
      <c r="U109" s="156">
        <v>1555.3360921914737</v>
      </c>
      <c r="V109" s="156">
        <v>1555.3360921914737</v>
      </c>
      <c r="W109" s="156">
        <v>1555.3360921914737</v>
      </c>
      <c r="X109" s="156">
        <v>1555.3360921914737</v>
      </c>
      <c r="Y109" s="156">
        <v>1555.3360921914737</v>
      </c>
      <c r="Z109" s="156">
        <v>1555.3360921914737</v>
      </c>
      <c r="AA109" s="156">
        <v>1555.3360921914737</v>
      </c>
      <c r="AB109" s="156">
        <v>1555.3360921914737</v>
      </c>
      <c r="AC109" s="156">
        <v>1555.3360921914737</v>
      </c>
      <c r="AD109" s="156">
        <v>1555.3360921914737</v>
      </c>
      <c r="AE109" s="156">
        <v>1555.3360921914737</v>
      </c>
      <c r="AF109" s="156">
        <v>1555.3360921914737</v>
      </c>
      <c r="AG109" s="156">
        <v>1555.3360921914737</v>
      </c>
      <c r="AH109" s="156">
        <v>1555.3360921914737</v>
      </c>
      <c r="AI109" s="156">
        <v>1555.3360921914737</v>
      </c>
      <c r="AJ109" s="156">
        <v>1555.3360921914737</v>
      </c>
      <c r="AK109" s="156">
        <v>1555.3360921914737</v>
      </c>
      <c r="AL109" s="156">
        <v>1555.3360921914737</v>
      </c>
      <c r="AM109" s="156">
        <v>1555.3360921914737</v>
      </c>
      <c r="AN109" s="52" t="s">
        <v>664</v>
      </c>
      <c r="AO109" s="52">
        <v>2022</v>
      </c>
      <c r="AP109" s="46" t="s">
        <v>339</v>
      </c>
      <c r="AQ109" s="46" t="s">
        <v>338</v>
      </c>
      <c r="AR109" s="46" t="s">
        <v>558</v>
      </c>
      <c r="AS109" s="46" t="s">
        <v>558</v>
      </c>
      <c r="AT109" s="46" t="s">
        <v>558</v>
      </c>
      <c r="AU109" s="46" t="s">
        <v>558</v>
      </c>
      <c r="AV109" s="46" t="s">
        <v>339</v>
      </c>
      <c r="AW109" s="46" t="s">
        <v>339</v>
      </c>
      <c r="AX109" s="46" t="s">
        <v>339</v>
      </c>
      <c r="AY109" s="46" t="s">
        <v>339</v>
      </c>
      <c r="AZ109" s="46" t="s">
        <v>339</v>
      </c>
      <c r="BA109" s="47" t="s">
        <v>672</v>
      </c>
      <c r="BB109" s="142" t="s">
        <v>496</v>
      </c>
      <c r="BC109" s="137"/>
      <c r="BD109" s="17"/>
      <c r="BE109" s="17"/>
      <c r="BF109" s="17"/>
      <c r="BG109" s="62"/>
      <c r="BH109" s="62"/>
      <c r="BI109" s="62"/>
      <c r="BJ109" s="17"/>
      <c r="BK109" s="17"/>
    </row>
    <row r="110" spans="1:63" ht="15.65" customHeight="1" x14ac:dyDescent="0.35">
      <c r="A110" s="17"/>
      <c r="B110" s="112" t="s">
        <v>167</v>
      </c>
      <c r="C110" s="56"/>
      <c r="D110" s="51" t="s">
        <v>660</v>
      </c>
      <c r="E110" s="123" t="s">
        <v>338</v>
      </c>
      <c r="F110" s="131" t="s">
        <v>313</v>
      </c>
      <c r="G110" s="52">
        <v>2020</v>
      </c>
      <c r="H110" s="156">
        <f>H111+H112+H113+H116</f>
        <v>19426.155819531938</v>
      </c>
      <c r="I110" s="156">
        <f t="shared" ref="I110" si="14">I111+I112+I113+I116</f>
        <v>19426.155819531938</v>
      </c>
      <c r="J110" s="156">
        <f t="shared" ref="J110:AM110" si="15">J111+J112+J113+J116</f>
        <v>19403.72191137568</v>
      </c>
      <c r="K110" s="156">
        <f t="shared" si="15"/>
        <v>19381.288003219415</v>
      </c>
      <c r="L110" s="156">
        <f t="shared" si="15"/>
        <v>19358.854095063154</v>
      </c>
      <c r="M110" s="156">
        <f t="shared" si="15"/>
        <v>19336.420186906893</v>
      </c>
      <c r="N110" s="156">
        <f t="shared" si="15"/>
        <v>19313.986278750628</v>
      </c>
      <c r="O110" s="156">
        <f t="shared" si="15"/>
        <v>19215.206413088221</v>
      </c>
      <c r="P110" s="156">
        <f t="shared" si="15"/>
        <v>19116.426547425821</v>
      </c>
      <c r="Q110" s="156">
        <f t="shared" si="15"/>
        <v>19017.646681763417</v>
      </c>
      <c r="R110" s="156">
        <f t="shared" si="15"/>
        <v>18918.866816101014</v>
      </c>
      <c r="S110" s="156">
        <f t="shared" si="15"/>
        <v>18820.086950438606</v>
      </c>
      <c r="T110" s="156">
        <f t="shared" si="15"/>
        <v>18692.651903059377</v>
      </c>
      <c r="U110" s="156">
        <f t="shared" si="15"/>
        <v>18565.216855680152</v>
      </c>
      <c r="V110" s="156">
        <f t="shared" si="15"/>
        <v>18437.781808300922</v>
      </c>
      <c r="W110" s="156">
        <f t="shared" si="15"/>
        <v>18310.346760921697</v>
      </c>
      <c r="X110" s="156">
        <f t="shared" si="15"/>
        <v>18182.911713542471</v>
      </c>
      <c r="Y110" s="156">
        <f t="shared" si="15"/>
        <v>18002.853081096018</v>
      </c>
      <c r="Z110" s="156">
        <f t="shared" si="15"/>
        <v>17822.794448649569</v>
      </c>
      <c r="AA110" s="156">
        <f t="shared" si="15"/>
        <v>17642.735816203116</v>
      </c>
      <c r="AB110" s="156">
        <f t="shared" si="15"/>
        <v>17462.677183756663</v>
      </c>
      <c r="AC110" s="156">
        <f t="shared" si="15"/>
        <v>17282.61855131021</v>
      </c>
      <c r="AD110" s="156">
        <f t="shared" si="15"/>
        <v>17072.550146789348</v>
      </c>
      <c r="AE110" s="156">
        <f t="shared" si="15"/>
        <v>16862.48174226849</v>
      </c>
      <c r="AF110" s="156">
        <f t="shared" si="15"/>
        <v>16652.413337747628</v>
      </c>
      <c r="AG110" s="156">
        <f t="shared" si="15"/>
        <v>16442.344933226766</v>
      </c>
      <c r="AH110" s="156">
        <f t="shared" si="15"/>
        <v>16232.276528705908</v>
      </c>
      <c r="AI110" s="156">
        <f t="shared" si="15"/>
        <v>16038.665095967786</v>
      </c>
      <c r="AJ110" s="156">
        <f t="shared" si="15"/>
        <v>15845.053663229666</v>
      </c>
      <c r="AK110" s="156">
        <f t="shared" si="15"/>
        <v>15651.442230491544</v>
      </c>
      <c r="AL110" s="156">
        <f t="shared" si="15"/>
        <v>15457.830797753422</v>
      </c>
      <c r="AM110" s="156">
        <f t="shared" si="15"/>
        <v>15264.219365015304</v>
      </c>
      <c r="AN110" s="52" t="s">
        <v>664</v>
      </c>
      <c r="AO110" s="52">
        <v>2022</v>
      </c>
      <c r="AP110" s="46" t="s">
        <v>339</v>
      </c>
      <c r="AQ110" s="46" t="s">
        <v>558</v>
      </c>
      <c r="AR110" s="46" t="s">
        <v>558</v>
      </c>
      <c r="AS110" s="46" t="s">
        <v>558</v>
      </c>
      <c r="AT110" s="46" t="s">
        <v>338</v>
      </c>
      <c r="AU110" s="46" t="s">
        <v>558</v>
      </c>
      <c r="AV110" s="46" t="s">
        <v>339</v>
      </c>
      <c r="AW110" s="46" t="s">
        <v>339</v>
      </c>
      <c r="AX110" s="46" t="s">
        <v>339</v>
      </c>
      <c r="AY110" s="46" t="s">
        <v>339</v>
      </c>
      <c r="AZ110" s="46" t="s">
        <v>339</v>
      </c>
      <c r="BA110" s="47"/>
      <c r="BB110" s="142" t="s">
        <v>497</v>
      </c>
      <c r="BC110" s="137"/>
      <c r="BD110" s="17"/>
      <c r="BE110" s="17"/>
      <c r="BF110" s="17"/>
      <c r="BG110" s="57"/>
      <c r="BH110" s="57"/>
      <c r="BI110" s="57"/>
      <c r="BJ110" s="57"/>
      <c r="BK110" s="57"/>
    </row>
    <row r="111" spans="1:63" ht="15.65" customHeight="1" x14ac:dyDescent="0.35">
      <c r="A111" s="17"/>
      <c r="B111" s="115" t="s">
        <v>130</v>
      </c>
      <c r="C111" s="56"/>
      <c r="D111" s="51" t="s">
        <v>660</v>
      </c>
      <c r="E111" s="123" t="s">
        <v>338</v>
      </c>
      <c r="F111" s="131" t="s">
        <v>313</v>
      </c>
      <c r="G111" s="52">
        <v>2020</v>
      </c>
      <c r="H111" s="156">
        <v>40.153400000000005</v>
      </c>
      <c r="I111" s="152">
        <f t="shared" ref="I111:I113" si="16">H111</f>
        <v>40.153400000000005</v>
      </c>
      <c r="J111" s="156">
        <v>32.122720000000001</v>
      </c>
      <c r="K111" s="156">
        <v>24.092040000000001</v>
      </c>
      <c r="L111" s="156">
        <v>16.061360000000001</v>
      </c>
      <c r="M111" s="156">
        <v>8.0306800000000003</v>
      </c>
      <c r="N111" s="156">
        <v>0</v>
      </c>
      <c r="O111" s="156">
        <v>0</v>
      </c>
      <c r="P111" s="156">
        <v>0</v>
      </c>
      <c r="Q111" s="156">
        <v>0</v>
      </c>
      <c r="R111" s="156">
        <v>0</v>
      </c>
      <c r="S111" s="156">
        <v>0</v>
      </c>
      <c r="T111" s="156">
        <v>0</v>
      </c>
      <c r="U111" s="156">
        <v>0</v>
      </c>
      <c r="V111" s="156">
        <v>0</v>
      </c>
      <c r="W111" s="156">
        <v>0</v>
      </c>
      <c r="X111" s="156">
        <v>0</v>
      </c>
      <c r="Y111" s="156">
        <v>0</v>
      </c>
      <c r="Z111" s="156">
        <v>0</v>
      </c>
      <c r="AA111" s="156">
        <v>0</v>
      </c>
      <c r="AB111" s="156">
        <v>0</v>
      </c>
      <c r="AC111" s="156">
        <v>0</v>
      </c>
      <c r="AD111" s="156">
        <v>0</v>
      </c>
      <c r="AE111" s="156">
        <v>0</v>
      </c>
      <c r="AF111" s="156">
        <v>0</v>
      </c>
      <c r="AG111" s="156">
        <v>0</v>
      </c>
      <c r="AH111" s="156">
        <v>0</v>
      </c>
      <c r="AI111" s="156">
        <v>0</v>
      </c>
      <c r="AJ111" s="156">
        <v>0</v>
      </c>
      <c r="AK111" s="156">
        <v>0</v>
      </c>
      <c r="AL111" s="156">
        <v>0</v>
      </c>
      <c r="AM111" s="156">
        <v>0</v>
      </c>
      <c r="AN111" s="52" t="s">
        <v>664</v>
      </c>
      <c r="AO111" s="52">
        <v>2022</v>
      </c>
      <c r="AP111" s="46" t="s">
        <v>339</v>
      </c>
      <c r="AQ111" s="46" t="s">
        <v>558</v>
      </c>
      <c r="AR111" s="46" t="s">
        <v>558</v>
      </c>
      <c r="AS111" s="46" t="s">
        <v>558</v>
      </c>
      <c r="AT111" s="46" t="s">
        <v>338</v>
      </c>
      <c r="AU111" s="46" t="s">
        <v>558</v>
      </c>
      <c r="AV111" s="46" t="s">
        <v>339</v>
      </c>
      <c r="AW111" s="46" t="s">
        <v>339</v>
      </c>
      <c r="AX111" s="46" t="s">
        <v>339</v>
      </c>
      <c r="AY111" s="46" t="s">
        <v>339</v>
      </c>
      <c r="AZ111" s="46" t="s">
        <v>339</v>
      </c>
      <c r="BA111" s="47" t="s">
        <v>670</v>
      </c>
      <c r="BB111" s="142" t="s">
        <v>498</v>
      </c>
      <c r="BC111" s="137"/>
      <c r="BD111" s="17"/>
      <c r="BE111" s="17"/>
      <c r="BF111" s="17"/>
      <c r="BG111" s="62"/>
      <c r="BH111" s="62"/>
      <c r="BI111" s="62"/>
      <c r="BJ111" s="17"/>
      <c r="BK111" s="17"/>
    </row>
    <row r="112" spans="1:63" ht="15.65" customHeight="1" x14ac:dyDescent="0.35">
      <c r="A112" s="17"/>
      <c r="B112" s="115" t="s">
        <v>131</v>
      </c>
      <c r="C112" s="56"/>
      <c r="D112" s="51" t="s">
        <v>660</v>
      </c>
      <c r="E112" s="123" t="s">
        <v>338</v>
      </c>
      <c r="F112" s="131" t="s">
        <v>313</v>
      </c>
      <c r="G112" s="52">
        <v>2020</v>
      </c>
      <c r="H112" s="156">
        <v>434.38285937881852</v>
      </c>
      <c r="I112" s="152">
        <f t="shared" si="16"/>
        <v>434.38285937881852</v>
      </c>
      <c r="J112" s="156">
        <v>424.76223261805728</v>
      </c>
      <c r="K112" s="156">
        <v>415.1416058572961</v>
      </c>
      <c r="L112" s="156">
        <v>405.52097909653492</v>
      </c>
      <c r="M112" s="156">
        <v>395.90035233577373</v>
      </c>
      <c r="N112" s="156">
        <v>386.27972557501249</v>
      </c>
      <c r="O112" s="156">
        <v>384.30412826176439</v>
      </c>
      <c r="P112" s="156">
        <v>382.32853094851635</v>
      </c>
      <c r="Q112" s="156">
        <v>380.3529336352683</v>
      </c>
      <c r="R112" s="156">
        <v>378.3773363220202</v>
      </c>
      <c r="S112" s="156">
        <v>376.4017390087721</v>
      </c>
      <c r="T112" s="156">
        <v>366.5798733757706</v>
      </c>
      <c r="U112" s="156">
        <v>356.75800774276911</v>
      </c>
      <c r="V112" s="156">
        <v>346.93614210976756</v>
      </c>
      <c r="W112" s="156">
        <v>337.11427647676601</v>
      </c>
      <c r="X112" s="156">
        <v>327.29241084376451</v>
      </c>
      <c r="Y112" s="156">
        <v>317.13830803920428</v>
      </c>
      <c r="Z112" s="156">
        <v>306.98420523464404</v>
      </c>
      <c r="AA112" s="156">
        <v>296.83010243008385</v>
      </c>
      <c r="AB112" s="156">
        <v>286.67599962552362</v>
      </c>
      <c r="AC112" s="156">
        <v>276.52189682096338</v>
      </c>
      <c r="AD112" s="156">
        <v>266.66789173714722</v>
      </c>
      <c r="AE112" s="156">
        <v>256.81388665333111</v>
      </c>
      <c r="AF112" s="156">
        <v>246.95988156951501</v>
      </c>
      <c r="AG112" s="156">
        <v>237.1058764856989</v>
      </c>
      <c r="AH112" s="156">
        <v>227.25187140188271</v>
      </c>
      <c r="AI112" s="156">
        <v>212.32993585153679</v>
      </c>
      <c r="AJ112" s="156">
        <v>197.40800030119084</v>
      </c>
      <c r="AK112" s="156">
        <v>182.48606475084492</v>
      </c>
      <c r="AL112" s="156">
        <v>167.56412920049897</v>
      </c>
      <c r="AM112" s="156">
        <v>152.64219365015305</v>
      </c>
      <c r="AN112" s="52" t="s">
        <v>664</v>
      </c>
      <c r="AO112" s="52">
        <v>2022</v>
      </c>
      <c r="AP112" s="46" t="s">
        <v>339</v>
      </c>
      <c r="AQ112" s="46" t="s">
        <v>558</v>
      </c>
      <c r="AR112" s="46" t="s">
        <v>558</v>
      </c>
      <c r="AS112" s="46" t="s">
        <v>558</v>
      </c>
      <c r="AT112" s="46" t="s">
        <v>338</v>
      </c>
      <c r="AU112" s="46" t="s">
        <v>558</v>
      </c>
      <c r="AV112" s="46" t="s">
        <v>339</v>
      </c>
      <c r="AW112" s="46" t="s">
        <v>339</v>
      </c>
      <c r="AX112" s="46" t="s">
        <v>339</v>
      </c>
      <c r="AY112" s="46" t="s">
        <v>339</v>
      </c>
      <c r="AZ112" s="46" t="s">
        <v>339</v>
      </c>
      <c r="BA112" s="47" t="s">
        <v>665</v>
      </c>
      <c r="BB112" s="142" t="s">
        <v>499</v>
      </c>
      <c r="BC112" s="137"/>
      <c r="BD112" s="17"/>
      <c r="BE112" s="17"/>
      <c r="BF112" s="17"/>
      <c r="BG112" s="57"/>
      <c r="BH112" s="57"/>
      <c r="BI112" s="57"/>
      <c r="BJ112" s="57"/>
      <c r="BK112" s="57"/>
    </row>
    <row r="113" spans="1:63" ht="15.65" customHeight="1" x14ac:dyDescent="0.35">
      <c r="A113" s="17"/>
      <c r="B113" s="115" t="s">
        <v>158</v>
      </c>
      <c r="C113" s="56"/>
      <c r="D113" s="51" t="s">
        <v>660</v>
      </c>
      <c r="E113" s="123" t="s">
        <v>338</v>
      </c>
      <c r="F113" s="131" t="s">
        <v>313</v>
      </c>
      <c r="G113" s="52">
        <v>2020</v>
      </c>
      <c r="H113" s="156">
        <v>2351.6195601531208</v>
      </c>
      <c r="I113" s="152">
        <f t="shared" si="16"/>
        <v>2351.6195601531208</v>
      </c>
      <c r="J113" s="156">
        <v>2325.517332533761</v>
      </c>
      <c r="K113" s="156">
        <v>2299.4151049144011</v>
      </c>
      <c r="L113" s="156">
        <v>2273.3128772950413</v>
      </c>
      <c r="M113" s="156">
        <v>2247.2106496756815</v>
      </c>
      <c r="N113" s="156">
        <v>2221.1084220563221</v>
      </c>
      <c r="O113" s="156">
        <v>2190.928650554707</v>
      </c>
      <c r="P113" s="156">
        <v>2160.748879053092</v>
      </c>
      <c r="Q113" s="156">
        <v>2130.5691075514769</v>
      </c>
      <c r="R113" s="156">
        <v>2100.3893360498619</v>
      </c>
      <c r="S113" s="156">
        <v>2070.2095645482468</v>
      </c>
      <c r="T113" s="156">
        <v>2038.0087976229893</v>
      </c>
      <c r="U113" s="156">
        <v>2005.8080306977317</v>
      </c>
      <c r="V113" s="156">
        <v>1973.6072637724742</v>
      </c>
      <c r="W113" s="156">
        <v>1941.4064968472167</v>
      </c>
      <c r="X113" s="156">
        <v>1909.2057299219593</v>
      </c>
      <c r="Y113" s="156">
        <v>1873.0169549637717</v>
      </c>
      <c r="Z113" s="156">
        <v>1836.828180005584</v>
      </c>
      <c r="AA113" s="156">
        <v>1800.6394050473964</v>
      </c>
      <c r="AB113" s="156">
        <v>1764.4506300892087</v>
      </c>
      <c r="AC113" s="156">
        <v>1728.2618551310211</v>
      </c>
      <c r="AD113" s="156">
        <v>1691.0227381502291</v>
      </c>
      <c r="AE113" s="156">
        <v>1653.7836211694371</v>
      </c>
      <c r="AF113" s="156">
        <v>1616.5445041886451</v>
      </c>
      <c r="AG113" s="156">
        <v>1579.3053872078531</v>
      </c>
      <c r="AH113" s="156">
        <v>1542.0662702270613</v>
      </c>
      <c r="AI113" s="156">
        <v>1508.4089647519245</v>
      </c>
      <c r="AJ113" s="156">
        <v>1474.7516592767877</v>
      </c>
      <c r="AK113" s="156">
        <v>1441.0943538016509</v>
      </c>
      <c r="AL113" s="156">
        <v>1407.4370483265141</v>
      </c>
      <c r="AM113" s="156">
        <v>1373.7797428513773</v>
      </c>
      <c r="AN113" s="52" t="s">
        <v>664</v>
      </c>
      <c r="AO113" s="52">
        <v>2022</v>
      </c>
      <c r="AP113" s="46" t="s">
        <v>339</v>
      </c>
      <c r="AQ113" s="46" t="s">
        <v>558</v>
      </c>
      <c r="AR113" s="46" t="s">
        <v>558</v>
      </c>
      <c r="AS113" s="46" t="s">
        <v>558</v>
      </c>
      <c r="AT113" s="46" t="s">
        <v>338</v>
      </c>
      <c r="AU113" s="46" t="s">
        <v>558</v>
      </c>
      <c r="AV113" s="46" t="s">
        <v>339</v>
      </c>
      <c r="AW113" s="46" t="s">
        <v>339</v>
      </c>
      <c r="AX113" s="46" t="s">
        <v>339</v>
      </c>
      <c r="AY113" s="46" t="s">
        <v>339</v>
      </c>
      <c r="AZ113" s="46" t="s">
        <v>339</v>
      </c>
      <c r="BA113" s="47" t="s">
        <v>663</v>
      </c>
      <c r="BB113" s="142" t="s">
        <v>500</v>
      </c>
      <c r="BC113" s="137"/>
      <c r="BD113" s="17"/>
      <c r="BE113" s="17"/>
      <c r="BF113" s="17"/>
      <c r="BG113" s="62"/>
      <c r="BH113" s="62"/>
      <c r="BI113" s="62"/>
      <c r="BJ113" s="17"/>
      <c r="BK113" s="17"/>
    </row>
    <row r="114" spans="1:63" ht="15.65" customHeight="1" x14ac:dyDescent="0.35">
      <c r="A114" s="17"/>
      <c r="B114" s="115" t="s">
        <v>141</v>
      </c>
      <c r="C114" s="56"/>
      <c r="D114" s="51" t="s">
        <v>660</v>
      </c>
      <c r="E114" s="123" t="s">
        <v>339</v>
      </c>
      <c r="F114" s="131"/>
      <c r="G114" s="52"/>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46" t="s">
        <v>339</v>
      </c>
      <c r="AQ114" s="46" t="s">
        <v>558</v>
      </c>
      <c r="AR114" s="46" t="s">
        <v>558</v>
      </c>
      <c r="AS114" s="46" t="s">
        <v>558</v>
      </c>
      <c r="AT114" s="46" t="s">
        <v>558</v>
      </c>
      <c r="AU114" s="46" t="s">
        <v>558</v>
      </c>
      <c r="AV114" s="46" t="s">
        <v>339</v>
      </c>
      <c r="AW114" s="46" t="s">
        <v>339</v>
      </c>
      <c r="AX114" s="46" t="s">
        <v>339</v>
      </c>
      <c r="AY114" s="46" t="s">
        <v>339</v>
      </c>
      <c r="AZ114" s="46" t="s">
        <v>339</v>
      </c>
      <c r="BA114" s="47"/>
      <c r="BB114" s="142" t="s">
        <v>501</v>
      </c>
      <c r="BC114" s="137"/>
      <c r="BD114" s="17"/>
      <c r="BE114" s="17"/>
      <c r="BF114" s="17"/>
      <c r="BG114" s="57"/>
      <c r="BH114" s="57"/>
      <c r="BI114" s="57"/>
      <c r="BJ114" s="57"/>
      <c r="BK114" s="57"/>
    </row>
    <row r="115" spans="1:63" ht="15.65" customHeight="1" x14ac:dyDescent="0.35">
      <c r="A115" s="17"/>
      <c r="B115" s="115" t="s">
        <v>166</v>
      </c>
      <c r="C115" s="56"/>
      <c r="D115" s="51" t="s">
        <v>660</v>
      </c>
      <c r="E115" s="123" t="s">
        <v>339</v>
      </c>
      <c r="F115" s="131"/>
      <c r="G115" s="52"/>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46" t="s">
        <v>339</v>
      </c>
      <c r="AQ115" s="46" t="s">
        <v>558</v>
      </c>
      <c r="AR115" s="46" t="s">
        <v>558</v>
      </c>
      <c r="AS115" s="46" t="s">
        <v>558</v>
      </c>
      <c r="AT115" s="46" t="s">
        <v>558</v>
      </c>
      <c r="AU115" s="46" t="s">
        <v>558</v>
      </c>
      <c r="AV115" s="46" t="s">
        <v>339</v>
      </c>
      <c r="AW115" s="46" t="s">
        <v>339</v>
      </c>
      <c r="AX115" s="46" t="s">
        <v>339</v>
      </c>
      <c r="AY115" s="46" t="s">
        <v>339</v>
      </c>
      <c r="AZ115" s="46" t="s">
        <v>339</v>
      </c>
      <c r="BA115" s="47"/>
      <c r="BB115" s="142" t="s">
        <v>502</v>
      </c>
      <c r="BC115" s="137"/>
      <c r="BD115" s="17"/>
      <c r="BE115" s="17"/>
      <c r="BF115" s="17"/>
      <c r="BG115" s="62"/>
      <c r="BH115" s="62"/>
      <c r="BI115" s="62"/>
      <c r="BJ115" s="17"/>
      <c r="BK115" s="17"/>
    </row>
    <row r="116" spans="1:63" ht="15.65" customHeight="1" x14ac:dyDescent="0.35">
      <c r="A116" s="17"/>
      <c r="B116" s="115" t="s">
        <v>163</v>
      </c>
      <c r="C116" s="56"/>
      <c r="D116" s="51" t="s">
        <v>660</v>
      </c>
      <c r="E116" s="123" t="s">
        <v>338</v>
      </c>
      <c r="F116" s="131" t="s">
        <v>313</v>
      </c>
      <c r="G116" s="52">
        <v>2020</v>
      </c>
      <c r="H116" s="156">
        <v>16600</v>
      </c>
      <c r="I116" s="152">
        <f t="shared" ref="I116" si="17">H116</f>
        <v>16600</v>
      </c>
      <c r="J116" s="156">
        <v>16621.31962622386</v>
      </c>
      <c r="K116" s="156">
        <v>16642.63925244772</v>
      </c>
      <c r="L116" s="156">
        <v>16663.958878671579</v>
      </c>
      <c r="M116" s="156">
        <v>16685.278504895439</v>
      </c>
      <c r="N116" s="156">
        <v>16706.598131119292</v>
      </c>
      <c r="O116" s="156">
        <v>16639.973634271752</v>
      </c>
      <c r="P116" s="156">
        <v>16573.349137424211</v>
      </c>
      <c r="Q116" s="156">
        <v>16506.724640576671</v>
      </c>
      <c r="R116" s="156">
        <v>16440.100143729131</v>
      </c>
      <c r="S116" s="156">
        <v>16373.475646881587</v>
      </c>
      <c r="T116" s="156">
        <v>16288.063232060618</v>
      </c>
      <c r="U116" s="156">
        <v>16202.65081723965</v>
      </c>
      <c r="V116" s="156">
        <v>16117.238402418681</v>
      </c>
      <c r="W116" s="156">
        <v>16031.825987597713</v>
      </c>
      <c r="X116" s="156">
        <v>15946.413572776748</v>
      </c>
      <c r="Y116" s="156">
        <v>15812.697818093044</v>
      </c>
      <c r="Z116" s="156">
        <v>15678.982063409339</v>
      </c>
      <c r="AA116" s="156">
        <v>15545.266308725635</v>
      </c>
      <c r="AB116" s="156">
        <v>15411.550554041931</v>
      </c>
      <c r="AC116" s="156">
        <v>15277.834799358227</v>
      </c>
      <c r="AD116" s="156">
        <v>15114.859516901974</v>
      </c>
      <c r="AE116" s="156">
        <v>14951.884234445721</v>
      </c>
      <c r="AF116" s="156">
        <v>14788.908951989468</v>
      </c>
      <c r="AG116" s="156">
        <v>14625.933669533215</v>
      </c>
      <c r="AH116" s="156">
        <v>14462.958387076964</v>
      </c>
      <c r="AI116" s="156">
        <v>14317.926195364325</v>
      </c>
      <c r="AJ116" s="156">
        <v>14172.894003651687</v>
      </c>
      <c r="AK116" s="156">
        <v>14027.861811939048</v>
      </c>
      <c r="AL116" s="156">
        <v>13882.82962022641</v>
      </c>
      <c r="AM116" s="156">
        <v>13737.797428513773</v>
      </c>
      <c r="AN116" s="52" t="s">
        <v>664</v>
      </c>
      <c r="AO116" s="52">
        <v>2022</v>
      </c>
      <c r="AP116" s="46" t="s">
        <v>339</v>
      </c>
      <c r="AQ116" s="46" t="s">
        <v>558</v>
      </c>
      <c r="AR116" s="46" t="s">
        <v>558</v>
      </c>
      <c r="AS116" s="46" t="s">
        <v>558</v>
      </c>
      <c r="AT116" s="46" t="s">
        <v>338</v>
      </c>
      <c r="AU116" s="46" t="s">
        <v>558</v>
      </c>
      <c r="AV116" s="46" t="s">
        <v>339</v>
      </c>
      <c r="AW116" s="46" t="s">
        <v>339</v>
      </c>
      <c r="AX116" s="46" t="s">
        <v>339</v>
      </c>
      <c r="AY116" s="46" t="s">
        <v>339</v>
      </c>
      <c r="AZ116" s="46" t="s">
        <v>339</v>
      </c>
      <c r="BA116" s="47" t="s">
        <v>666</v>
      </c>
      <c r="BB116" s="142" t="s">
        <v>503</v>
      </c>
      <c r="BC116" s="137"/>
      <c r="BD116" s="17"/>
      <c r="BE116" s="17"/>
      <c r="BF116" s="17"/>
      <c r="BG116" s="57"/>
      <c r="BH116" s="57"/>
      <c r="BI116" s="57"/>
      <c r="BJ116" s="57"/>
      <c r="BK116" s="57"/>
    </row>
    <row r="117" spans="1:63" ht="15.65" customHeight="1" x14ac:dyDescent="0.35">
      <c r="A117" s="17"/>
      <c r="B117" s="115" t="s">
        <v>145</v>
      </c>
      <c r="C117" s="56"/>
      <c r="D117" s="51" t="s">
        <v>660</v>
      </c>
      <c r="E117" s="123" t="s">
        <v>339</v>
      </c>
      <c r="F117" s="131"/>
      <c r="G117" s="52"/>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46" t="s">
        <v>339</v>
      </c>
      <c r="AQ117" s="46" t="s">
        <v>558</v>
      </c>
      <c r="AR117" s="46" t="s">
        <v>558</v>
      </c>
      <c r="AS117" s="46" t="s">
        <v>558</v>
      </c>
      <c r="AT117" s="46" t="s">
        <v>339</v>
      </c>
      <c r="AU117" s="46" t="s">
        <v>558</v>
      </c>
      <c r="AV117" s="46" t="s">
        <v>339</v>
      </c>
      <c r="AW117" s="46" t="s">
        <v>339</v>
      </c>
      <c r="AX117" s="46" t="s">
        <v>339</v>
      </c>
      <c r="AY117" s="46" t="s">
        <v>339</v>
      </c>
      <c r="AZ117" s="46" t="s">
        <v>339</v>
      </c>
      <c r="BA117" s="47"/>
      <c r="BB117" s="142" t="s">
        <v>504</v>
      </c>
      <c r="BC117" s="137"/>
      <c r="BD117" s="17"/>
      <c r="BE117" s="17"/>
      <c r="BF117" s="17"/>
      <c r="BG117" s="62"/>
      <c r="BH117" s="62"/>
      <c r="BI117" s="62"/>
      <c r="BJ117" s="17"/>
      <c r="BK117" s="17"/>
    </row>
    <row r="118" spans="1:63" ht="15.65" customHeight="1" x14ac:dyDescent="0.35">
      <c r="A118" s="17"/>
      <c r="B118" s="112" t="s">
        <v>168</v>
      </c>
      <c r="C118" s="56"/>
      <c r="D118" s="51" t="s">
        <v>660</v>
      </c>
      <c r="E118" s="123" t="s">
        <v>338</v>
      </c>
      <c r="F118" s="131" t="s">
        <v>313</v>
      </c>
      <c r="G118" s="52">
        <v>2020</v>
      </c>
      <c r="H118" s="156">
        <f>H119+H120+H121+H124</f>
        <v>4893.0130789047516</v>
      </c>
      <c r="I118" s="156">
        <f t="shared" ref="I118" si="18">I119+I120+I121+I124</f>
        <v>4893.0130789047516</v>
      </c>
      <c r="J118" s="156">
        <f t="shared" ref="J118:AM118" si="19">J119+J120+J121+J124</f>
        <v>4871.4535345547483</v>
      </c>
      <c r="K118" s="156">
        <f t="shared" si="19"/>
        <v>4849.8939902047478</v>
      </c>
      <c r="L118" s="156">
        <f t="shared" si="19"/>
        <v>4828.3344458547444</v>
      </c>
      <c r="M118" s="156">
        <f t="shared" si="19"/>
        <v>4806.774901504743</v>
      </c>
      <c r="N118" s="156">
        <f t="shared" si="19"/>
        <v>4785.2153571547406</v>
      </c>
      <c r="O118" s="156">
        <f t="shared" si="19"/>
        <v>4743.9761219815209</v>
      </c>
      <c r="P118" s="156">
        <f t="shared" si="19"/>
        <v>4702.7368868083013</v>
      </c>
      <c r="Q118" s="156">
        <f t="shared" si="19"/>
        <v>4661.4976516350816</v>
      </c>
      <c r="R118" s="156">
        <f t="shared" si="19"/>
        <v>4620.258416461862</v>
      </c>
      <c r="S118" s="156">
        <f t="shared" si="19"/>
        <v>4579.0191812886424</v>
      </c>
      <c r="T118" s="156">
        <f t="shared" si="19"/>
        <v>4519.0480399980097</v>
      </c>
      <c r="U118" s="156">
        <f t="shared" si="19"/>
        <v>4459.0768987073761</v>
      </c>
      <c r="V118" s="156">
        <f t="shared" si="19"/>
        <v>4399.1057574167435</v>
      </c>
      <c r="W118" s="156">
        <f t="shared" si="19"/>
        <v>4339.1346161261099</v>
      </c>
      <c r="X118" s="156">
        <f t="shared" si="19"/>
        <v>4279.1634748354772</v>
      </c>
      <c r="Y118" s="156">
        <f t="shared" si="19"/>
        <v>4217.7402477993091</v>
      </c>
      <c r="Z118" s="156">
        <f t="shared" si="19"/>
        <v>4156.3170207631401</v>
      </c>
      <c r="AA118" s="156">
        <f t="shared" si="19"/>
        <v>4094.8937937269711</v>
      </c>
      <c r="AB118" s="156">
        <f t="shared" si="19"/>
        <v>4033.4705666908026</v>
      </c>
      <c r="AC118" s="156">
        <f t="shared" si="19"/>
        <v>3972.047339654634</v>
      </c>
      <c r="AD118" s="156">
        <f t="shared" si="19"/>
        <v>3919.1914185171272</v>
      </c>
      <c r="AE118" s="156">
        <f t="shared" si="19"/>
        <v>3866.3354973796204</v>
      </c>
      <c r="AF118" s="156">
        <f t="shared" si="19"/>
        <v>3813.4795762421136</v>
      </c>
      <c r="AG118" s="156">
        <f t="shared" si="19"/>
        <v>3760.6236551046068</v>
      </c>
      <c r="AH118" s="156">
        <f t="shared" si="19"/>
        <v>3707.7677339671</v>
      </c>
      <c r="AI118" s="156">
        <f t="shared" si="19"/>
        <v>3674.0793446706666</v>
      </c>
      <c r="AJ118" s="156">
        <f t="shared" si="19"/>
        <v>3640.3909553742337</v>
      </c>
      <c r="AK118" s="156">
        <f t="shared" si="19"/>
        <v>3606.7025660778008</v>
      </c>
      <c r="AL118" s="156">
        <f t="shared" si="19"/>
        <v>3573.0141767813675</v>
      </c>
      <c r="AM118" s="156">
        <f t="shared" si="19"/>
        <v>3539.3257874849342</v>
      </c>
      <c r="AN118" s="52" t="s">
        <v>664</v>
      </c>
      <c r="AO118" s="52">
        <v>2022</v>
      </c>
      <c r="AP118" s="46" t="s">
        <v>339</v>
      </c>
      <c r="AQ118" s="46" t="s">
        <v>558</v>
      </c>
      <c r="AR118" s="46" t="s">
        <v>558</v>
      </c>
      <c r="AS118" s="46" t="s">
        <v>338</v>
      </c>
      <c r="AT118" s="46" t="s">
        <v>558</v>
      </c>
      <c r="AU118" s="46" t="s">
        <v>558</v>
      </c>
      <c r="AV118" s="46" t="s">
        <v>339</v>
      </c>
      <c r="AW118" s="46" t="s">
        <v>339</v>
      </c>
      <c r="AX118" s="46" t="s">
        <v>339</v>
      </c>
      <c r="AY118" s="46" t="s">
        <v>339</v>
      </c>
      <c r="AZ118" s="46" t="s">
        <v>339</v>
      </c>
      <c r="BA118" s="47"/>
      <c r="BB118" s="142" t="s">
        <v>505</v>
      </c>
      <c r="BC118" s="137"/>
      <c r="BD118" s="17"/>
      <c r="BE118" s="17"/>
      <c r="BF118" s="17"/>
      <c r="BG118" s="57"/>
      <c r="BH118" s="57"/>
      <c r="BI118" s="57"/>
      <c r="BJ118" s="57"/>
      <c r="BK118" s="57"/>
    </row>
    <row r="119" spans="1:63" ht="15.65" customHeight="1" x14ac:dyDescent="0.35">
      <c r="A119" s="17"/>
      <c r="B119" s="115" t="s">
        <v>130</v>
      </c>
      <c r="C119" s="56"/>
      <c r="D119" s="51" t="s">
        <v>660</v>
      </c>
      <c r="E119" s="123" t="s">
        <v>338</v>
      </c>
      <c r="F119" s="131" t="s">
        <v>313</v>
      </c>
      <c r="G119" s="52">
        <v>2020</v>
      </c>
      <c r="H119" s="156">
        <v>43.1462</v>
      </c>
      <c r="I119" s="152">
        <f t="shared" ref="I119:I121" si="20">H119</f>
        <v>43.1462</v>
      </c>
      <c r="J119" s="156">
        <v>34.516959999999997</v>
      </c>
      <c r="K119" s="156">
        <v>25.887719999999998</v>
      </c>
      <c r="L119" s="156">
        <v>17.258479999999999</v>
      </c>
      <c r="M119" s="156">
        <v>8.6292399999999994</v>
      </c>
      <c r="N119" s="156">
        <v>0</v>
      </c>
      <c r="O119" s="156"/>
      <c r="P119" s="156"/>
      <c r="Q119" s="156"/>
      <c r="R119" s="156"/>
      <c r="S119" s="156">
        <v>0</v>
      </c>
      <c r="T119" s="156"/>
      <c r="U119" s="156"/>
      <c r="V119" s="156"/>
      <c r="W119" s="156"/>
      <c r="X119" s="156">
        <v>0</v>
      </c>
      <c r="Y119" s="156"/>
      <c r="Z119" s="156"/>
      <c r="AA119" s="156"/>
      <c r="AB119" s="156"/>
      <c r="AC119" s="156">
        <v>0</v>
      </c>
      <c r="AD119" s="156"/>
      <c r="AE119" s="156"/>
      <c r="AF119" s="156"/>
      <c r="AG119" s="156"/>
      <c r="AH119" s="156">
        <v>0</v>
      </c>
      <c r="AI119" s="156"/>
      <c r="AJ119" s="156"/>
      <c r="AK119" s="156"/>
      <c r="AL119" s="156"/>
      <c r="AM119" s="156">
        <v>0</v>
      </c>
      <c r="AN119" s="52" t="s">
        <v>664</v>
      </c>
      <c r="AO119" s="52">
        <v>2022</v>
      </c>
      <c r="AP119" s="46" t="s">
        <v>339</v>
      </c>
      <c r="AQ119" s="46" t="s">
        <v>558</v>
      </c>
      <c r="AR119" s="46" t="s">
        <v>558</v>
      </c>
      <c r="AS119" s="46" t="s">
        <v>338</v>
      </c>
      <c r="AT119" s="46" t="s">
        <v>558</v>
      </c>
      <c r="AU119" s="46" t="s">
        <v>558</v>
      </c>
      <c r="AV119" s="46" t="s">
        <v>339</v>
      </c>
      <c r="AW119" s="46" t="s">
        <v>339</v>
      </c>
      <c r="AX119" s="46" t="s">
        <v>339</v>
      </c>
      <c r="AY119" s="46" t="s">
        <v>339</v>
      </c>
      <c r="AZ119" s="46" t="s">
        <v>339</v>
      </c>
      <c r="BA119" s="47" t="s">
        <v>670</v>
      </c>
      <c r="BB119" s="142" t="s">
        <v>506</v>
      </c>
      <c r="BC119" s="137"/>
      <c r="BD119" s="17"/>
      <c r="BE119" s="17"/>
      <c r="BF119" s="17"/>
      <c r="BG119" s="62"/>
      <c r="BH119" s="62"/>
      <c r="BI119" s="62"/>
      <c r="BJ119" s="17"/>
      <c r="BK119" s="17"/>
    </row>
    <row r="120" spans="1:63" ht="15.65" customHeight="1" x14ac:dyDescent="0.35">
      <c r="A120" s="17"/>
      <c r="B120" s="115" t="s">
        <v>131</v>
      </c>
      <c r="C120" s="56"/>
      <c r="D120" s="51" t="s">
        <v>660</v>
      </c>
      <c r="E120" s="123" t="s">
        <v>338</v>
      </c>
      <c r="F120" s="131" t="s">
        <v>313</v>
      </c>
      <c r="G120" s="52">
        <v>2020</v>
      </c>
      <c r="H120" s="156">
        <v>1059.3437200000001</v>
      </c>
      <c r="I120" s="152">
        <f t="shared" si="20"/>
        <v>1059.3437200000001</v>
      </c>
      <c r="J120" s="156">
        <v>1010.1722981432613</v>
      </c>
      <c r="K120" s="156">
        <v>961.0008762865225</v>
      </c>
      <c r="L120" s="156">
        <v>911.82945442978371</v>
      </c>
      <c r="M120" s="156">
        <v>862.65803257304492</v>
      </c>
      <c r="N120" s="156">
        <v>813.4866107163059</v>
      </c>
      <c r="O120" s="156">
        <v>751.52771056139488</v>
      </c>
      <c r="P120" s="156">
        <v>689.56881040648386</v>
      </c>
      <c r="Q120" s="156">
        <v>627.60991025157284</v>
      </c>
      <c r="R120" s="156">
        <v>565.65101009666182</v>
      </c>
      <c r="S120" s="156">
        <v>503.69210994175069</v>
      </c>
      <c r="T120" s="156">
        <v>454.30364965142627</v>
      </c>
      <c r="U120" s="156">
        <v>404.91518936110185</v>
      </c>
      <c r="V120" s="156">
        <v>355.52672907077744</v>
      </c>
      <c r="W120" s="156">
        <v>306.13826878045302</v>
      </c>
      <c r="X120" s="156">
        <v>256.74980849012866</v>
      </c>
      <c r="Y120" s="156">
        <v>205.39984679210292</v>
      </c>
      <c r="Z120" s="156">
        <v>154.04988509407718</v>
      </c>
      <c r="AA120" s="156">
        <v>102.69992339605145</v>
      </c>
      <c r="AB120" s="156">
        <v>51.349961698025716</v>
      </c>
      <c r="AC120" s="156">
        <v>0</v>
      </c>
      <c r="AD120" s="156">
        <v>0</v>
      </c>
      <c r="AE120" s="156">
        <v>0</v>
      </c>
      <c r="AF120" s="156">
        <v>0</v>
      </c>
      <c r="AG120" s="156">
        <v>0</v>
      </c>
      <c r="AH120" s="156">
        <v>0</v>
      </c>
      <c r="AI120" s="156">
        <v>0</v>
      </c>
      <c r="AJ120" s="156">
        <v>0</v>
      </c>
      <c r="AK120" s="156">
        <v>0</v>
      </c>
      <c r="AL120" s="156">
        <v>0</v>
      </c>
      <c r="AM120" s="156">
        <v>0</v>
      </c>
      <c r="AN120" s="52" t="s">
        <v>664</v>
      </c>
      <c r="AO120" s="52">
        <v>2022</v>
      </c>
      <c r="AP120" s="46" t="s">
        <v>339</v>
      </c>
      <c r="AQ120" s="46" t="s">
        <v>558</v>
      </c>
      <c r="AR120" s="46" t="s">
        <v>558</v>
      </c>
      <c r="AS120" s="46" t="s">
        <v>338</v>
      </c>
      <c r="AT120" s="46" t="s">
        <v>558</v>
      </c>
      <c r="AU120" s="46" t="s">
        <v>558</v>
      </c>
      <c r="AV120" s="46" t="s">
        <v>339</v>
      </c>
      <c r="AW120" s="46" t="s">
        <v>339</v>
      </c>
      <c r="AX120" s="46" t="s">
        <v>339</v>
      </c>
      <c r="AY120" s="46" t="s">
        <v>339</v>
      </c>
      <c r="AZ120" s="46" t="s">
        <v>339</v>
      </c>
      <c r="BA120" s="47" t="s">
        <v>665</v>
      </c>
      <c r="BB120" s="142" t="s">
        <v>507</v>
      </c>
      <c r="BC120" s="137"/>
      <c r="BD120" s="17"/>
      <c r="BE120" s="17"/>
      <c r="BF120" s="17"/>
      <c r="BG120" s="57"/>
      <c r="BH120" s="57"/>
      <c r="BI120" s="57"/>
      <c r="BJ120" s="57"/>
      <c r="BK120" s="57"/>
    </row>
    <row r="121" spans="1:63" ht="15.65" customHeight="1" x14ac:dyDescent="0.35">
      <c r="A121" s="17"/>
      <c r="B121" s="115" t="s">
        <v>158</v>
      </c>
      <c r="C121" s="56"/>
      <c r="D121" s="51" t="s">
        <v>660</v>
      </c>
      <c r="E121" s="123" t="s">
        <v>338</v>
      </c>
      <c r="F121" s="131" t="s">
        <v>313</v>
      </c>
      <c r="G121" s="52">
        <v>2020</v>
      </c>
      <c r="H121" s="156">
        <v>3147.4831589047512</v>
      </c>
      <c r="I121" s="152">
        <f t="shared" si="20"/>
        <v>3147.4831589047512</v>
      </c>
      <c r="J121" s="156">
        <v>3130.4940928396077</v>
      </c>
      <c r="K121" s="156">
        <v>3113.5050267744641</v>
      </c>
      <c r="L121" s="156">
        <v>3096.5159607093206</v>
      </c>
      <c r="M121" s="156">
        <v>3079.526894644177</v>
      </c>
      <c r="N121" s="156">
        <v>3062.5378285790339</v>
      </c>
      <c r="O121" s="156">
        <v>3036.1447180681735</v>
      </c>
      <c r="P121" s="156">
        <v>3009.751607557313</v>
      </c>
      <c r="Q121" s="156">
        <v>2983.3584970464526</v>
      </c>
      <c r="R121" s="156">
        <v>2956.9653865355922</v>
      </c>
      <c r="S121" s="156">
        <v>2930.5722760247313</v>
      </c>
      <c r="T121" s="156">
        <v>2892.1907455987262</v>
      </c>
      <c r="U121" s="156">
        <v>2853.809215172721</v>
      </c>
      <c r="V121" s="156">
        <v>2815.4276847467158</v>
      </c>
      <c r="W121" s="156">
        <v>2777.0461543207107</v>
      </c>
      <c r="X121" s="156">
        <v>2738.664623894706</v>
      </c>
      <c r="Y121" s="156">
        <v>2699.3537585915578</v>
      </c>
      <c r="Z121" s="156">
        <v>2660.0428932884097</v>
      </c>
      <c r="AA121" s="156">
        <v>2620.7320279852615</v>
      </c>
      <c r="AB121" s="156">
        <v>2581.4211626821134</v>
      </c>
      <c r="AC121" s="156">
        <v>2542.1102973789657</v>
      </c>
      <c r="AD121" s="156">
        <v>2508.2825078509613</v>
      </c>
      <c r="AE121" s="156">
        <v>2474.454718322957</v>
      </c>
      <c r="AF121" s="156">
        <v>2440.6269287949526</v>
      </c>
      <c r="AG121" s="156">
        <v>2406.7991392669483</v>
      </c>
      <c r="AH121" s="156">
        <v>2372.9713497389439</v>
      </c>
      <c r="AI121" s="156">
        <v>2351.4107805892268</v>
      </c>
      <c r="AJ121" s="156">
        <v>2329.8502114395096</v>
      </c>
      <c r="AK121" s="156">
        <v>2308.2896422897925</v>
      </c>
      <c r="AL121" s="156">
        <v>2286.7290731400753</v>
      </c>
      <c r="AM121" s="156">
        <v>2265.1685039903577</v>
      </c>
      <c r="AN121" s="52" t="s">
        <v>664</v>
      </c>
      <c r="AO121" s="52">
        <v>2022</v>
      </c>
      <c r="AP121" s="46" t="s">
        <v>339</v>
      </c>
      <c r="AQ121" s="46" t="s">
        <v>558</v>
      </c>
      <c r="AR121" s="46" t="s">
        <v>558</v>
      </c>
      <c r="AS121" s="46" t="s">
        <v>338</v>
      </c>
      <c r="AT121" s="46" t="s">
        <v>558</v>
      </c>
      <c r="AU121" s="46" t="s">
        <v>558</v>
      </c>
      <c r="AV121" s="46" t="s">
        <v>339</v>
      </c>
      <c r="AW121" s="46" t="s">
        <v>339</v>
      </c>
      <c r="AX121" s="46" t="s">
        <v>339</v>
      </c>
      <c r="AY121" s="46" t="s">
        <v>339</v>
      </c>
      <c r="AZ121" s="46" t="s">
        <v>339</v>
      </c>
      <c r="BA121" s="47" t="s">
        <v>669</v>
      </c>
      <c r="BB121" s="142" t="s">
        <v>508</v>
      </c>
      <c r="BC121" s="137"/>
      <c r="BD121" s="17"/>
      <c r="BE121" s="17"/>
      <c r="BF121" s="17"/>
      <c r="BG121" s="62"/>
      <c r="BH121" s="62"/>
      <c r="BI121" s="62"/>
      <c r="BJ121" s="17"/>
      <c r="BK121" s="17"/>
    </row>
    <row r="122" spans="1:63" ht="15.65" customHeight="1" x14ac:dyDescent="0.35">
      <c r="A122" s="17"/>
      <c r="B122" s="115" t="s">
        <v>141</v>
      </c>
      <c r="C122" s="56"/>
      <c r="D122" s="51" t="s">
        <v>660</v>
      </c>
      <c r="E122" s="123" t="s">
        <v>339</v>
      </c>
      <c r="F122" s="131"/>
      <c r="G122" s="52"/>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46" t="s">
        <v>339</v>
      </c>
      <c r="AQ122" s="46" t="s">
        <v>558</v>
      </c>
      <c r="AR122" s="46" t="s">
        <v>558</v>
      </c>
      <c r="AS122" s="46" t="s">
        <v>558</v>
      </c>
      <c r="AT122" s="46" t="s">
        <v>558</v>
      </c>
      <c r="AU122" s="46" t="s">
        <v>558</v>
      </c>
      <c r="AV122" s="46" t="s">
        <v>339</v>
      </c>
      <c r="AW122" s="46" t="s">
        <v>339</v>
      </c>
      <c r="AX122" s="46" t="s">
        <v>339</v>
      </c>
      <c r="AY122" s="46" t="s">
        <v>339</v>
      </c>
      <c r="AZ122" s="46" t="s">
        <v>339</v>
      </c>
      <c r="BA122" s="47"/>
      <c r="BB122" s="142" t="s">
        <v>509</v>
      </c>
      <c r="BC122" s="137"/>
      <c r="BD122" s="17"/>
      <c r="BE122" s="17"/>
      <c r="BF122" s="17"/>
      <c r="BG122" s="57"/>
      <c r="BH122" s="57"/>
      <c r="BI122" s="57"/>
      <c r="BJ122" s="57"/>
      <c r="BK122" s="57"/>
    </row>
    <row r="123" spans="1:63" ht="15.65" customHeight="1" x14ac:dyDescent="0.35">
      <c r="A123" s="17"/>
      <c r="B123" s="115" t="s">
        <v>166</v>
      </c>
      <c r="C123" s="56"/>
      <c r="D123" s="51" t="s">
        <v>660</v>
      </c>
      <c r="E123" s="123" t="s">
        <v>339</v>
      </c>
      <c r="F123" s="131"/>
      <c r="G123" s="52"/>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46" t="s">
        <v>339</v>
      </c>
      <c r="AQ123" s="46" t="s">
        <v>558</v>
      </c>
      <c r="AR123" s="46" t="s">
        <v>558</v>
      </c>
      <c r="AS123" s="46" t="s">
        <v>558</v>
      </c>
      <c r="AT123" s="46" t="s">
        <v>558</v>
      </c>
      <c r="AU123" s="46" t="s">
        <v>558</v>
      </c>
      <c r="AV123" s="46" t="s">
        <v>339</v>
      </c>
      <c r="AW123" s="46" t="s">
        <v>339</v>
      </c>
      <c r="AX123" s="46" t="s">
        <v>339</v>
      </c>
      <c r="AY123" s="46" t="s">
        <v>339</v>
      </c>
      <c r="AZ123" s="46" t="s">
        <v>339</v>
      </c>
      <c r="BA123" s="47"/>
      <c r="BB123" s="142" t="s">
        <v>510</v>
      </c>
      <c r="BC123" s="137"/>
      <c r="BD123" s="17"/>
      <c r="BE123" s="17"/>
      <c r="BF123" s="17"/>
      <c r="BG123" s="62"/>
      <c r="BH123" s="62"/>
      <c r="BI123" s="62"/>
      <c r="BJ123" s="17"/>
      <c r="BK123" s="17"/>
    </row>
    <row r="124" spans="1:63" ht="15.65" customHeight="1" x14ac:dyDescent="0.35">
      <c r="A124" s="17"/>
      <c r="B124" s="115" t="s">
        <v>163</v>
      </c>
      <c r="C124" s="56"/>
      <c r="D124" s="51" t="s">
        <v>660</v>
      </c>
      <c r="E124" s="123" t="s">
        <v>338</v>
      </c>
      <c r="F124" s="131" t="s">
        <v>313</v>
      </c>
      <c r="G124" s="52">
        <v>2020</v>
      </c>
      <c r="H124" s="156">
        <v>643.04000000000008</v>
      </c>
      <c r="I124" s="152">
        <f t="shared" ref="I124" si="21">H124</f>
        <v>643.04000000000008</v>
      </c>
      <c r="J124" s="156">
        <v>696.27018357188024</v>
      </c>
      <c r="K124" s="156">
        <v>749.5003671437604</v>
      </c>
      <c r="L124" s="156">
        <v>802.73055071564056</v>
      </c>
      <c r="M124" s="156">
        <v>855.96073428752072</v>
      </c>
      <c r="N124" s="156">
        <v>909.19091785940066</v>
      </c>
      <c r="O124" s="156">
        <v>956.30369335195257</v>
      </c>
      <c r="P124" s="156">
        <v>1003.4164688445045</v>
      </c>
      <c r="Q124" s="156">
        <v>1050.5292443370565</v>
      </c>
      <c r="R124" s="156">
        <v>1097.6420198296084</v>
      </c>
      <c r="S124" s="156">
        <v>1144.7547953221604</v>
      </c>
      <c r="T124" s="156">
        <v>1172.5536447478569</v>
      </c>
      <c r="U124" s="156">
        <v>1200.3524941735534</v>
      </c>
      <c r="V124" s="156">
        <v>1228.1513435992499</v>
      </c>
      <c r="W124" s="156">
        <v>1255.9501930249464</v>
      </c>
      <c r="X124" s="156">
        <v>1283.7490424506432</v>
      </c>
      <c r="Y124" s="156">
        <v>1312.9866424156482</v>
      </c>
      <c r="Z124" s="156">
        <v>1342.2242423806533</v>
      </c>
      <c r="AA124" s="156">
        <v>1371.4618423456584</v>
      </c>
      <c r="AB124" s="156">
        <v>1400.6994423106635</v>
      </c>
      <c r="AC124" s="156">
        <v>1429.9370422756683</v>
      </c>
      <c r="AD124" s="156">
        <v>1410.9089106661659</v>
      </c>
      <c r="AE124" s="156">
        <v>1391.8807790566634</v>
      </c>
      <c r="AF124" s="156">
        <v>1372.852647447161</v>
      </c>
      <c r="AG124" s="156">
        <v>1353.8245158376585</v>
      </c>
      <c r="AH124" s="156">
        <v>1334.7963842281561</v>
      </c>
      <c r="AI124" s="156">
        <v>1322.6685640814401</v>
      </c>
      <c r="AJ124" s="156">
        <v>1310.5407439347241</v>
      </c>
      <c r="AK124" s="156">
        <v>1298.4129237880081</v>
      </c>
      <c r="AL124" s="156">
        <v>1286.2851036412922</v>
      </c>
      <c r="AM124" s="156">
        <v>1274.1572834945764</v>
      </c>
      <c r="AN124" s="52" t="s">
        <v>664</v>
      </c>
      <c r="AO124" s="52">
        <v>2022</v>
      </c>
      <c r="AP124" s="46" t="s">
        <v>339</v>
      </c>
      <c r="AQ124" s="46" t="s">
        <v>558</v>
      </c>
      <c r="AR124" s="46" t="s">
        <v>558</v>
      </c>
      <c r="AS124" s="46" t="s">
        <v>338</v>
      </c>
      <c r="AT124" s="46" t="s">
        <v>558</v>
      </c>
      <c r="AU124" s="46" t="s">
        <v>558</v>
      </c>
      <c r="AV124" s="46" t="s">
        <v>339</v>
      </c>
      <c r="AW124" s="46" t="s">
        <v>339</v>
      </c>
      <c r="AX124" s="46" t="s">
        <v>339</v>
      </c>
      <c r="AY124" s="46" t="s">
        <v>339</v>
      </c>
      <c r="AZ124" s="46" t="s">
        <v>339</v>
      </c>
      <c r="BA124" s="47" t="s">
        <v>666</v>
      </c>
      <c r="BB124" s="142" t="s">
        <v>511</v>
      </c>
      <c r="BC124" s="137"/>
      <c r="BD124" s="17"/>
      <c r="BE124" s="17"/>
      <c r="BF124" s="17"/>
      <c r="BG124" s="57"/>
      <c r="BH124" s="57"/>
      <c r="BI124" s="57"/>
      <c r="BJ124" s="57"/>
      <c r="BK124" s="57"/>
    </row>
    <row r="125" spans="1:63" ht="15.65" customHeight="1" x14ac:dyDescent="0.35">
      <c r="A125" s="17"/>
      <c r="B125" s="115" t="s">
        <v>145</v>
      </c>
      <c r="C125" s="56"/>
      <c r="D125" s="51" t="s">
        <v>660</v>
      </c>
      <c r="E125" s="123" t="s">
        <v>339</v>
      </c>
      <c r="F125" s="131"/>
      <c r="G125" s="52"/>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46" t="s">
        <v>339</v>
      </c>
      <c r="AQ125" s="46" t="s">
        <v>558</v>
      </c>
      <c r="AR125" s="46" t="s">
        <v>558</v>
      </c>
      <c r="AS125" s="46" t="s">
        <v>339</v>
      </c>
      <c r="AT125" s="46" t="s">
        <v>558</v>
      </c>
      <c r="AU125" s="46" t="s">
        <v>558</v>
      </c>
      <c r="AV125" s="46" t="s">
        <v>339</v>
      </c>
      <c r="AW125" s="46" t="s">
        <v>339</v>
      </c>
      <c r="AX125" s="46" t="s">
        <v>339</v>
      </c>
      <c r="AY125" s="46" t="s">
        <v>339</v>
      </c>
      <c r="AZ125" s="46" t="s">
        <v>339</v>
      </c>
      <c r="BA125" s="47"/>
      <c r="BB125" s="142" t="s">
        <v>512</v>
      </c>
      <c r="BC125" s="137"/>
      <c r="BD125" s="17"/>
      <c r="BE125" s="17"/>
      <c r="BF125" s="17"/>
      <c r="BG125" s="62"/>
      <c r="BH125" s="62"/>
      <c r="BI125" s="62"/>
      <c r="BJ125" s="17"/>
      <c r="BK125" s="17"/>
    </row>
    <row r="126" spans="1:63" ht="15.65" customHeight="1" x14ac:dyDescent="0.35">
      <c r="A126" s="17"/>
      <c r="B126" s="112" t="s">
        <v>169</v>
      </c>
      <c r="C126" s="56"/>
      <c r="D126" s="51" t="s">
        <v>660</v>
      </c>
      <c r="E126" s="123" t="s">
        <v>338</v>
      </c>
      <c r="F126" s="131" t="s">
        <v>313</v>
      </c>
      <c r="G126" s="52">
        <v>2020</v>
      </c>
      <c r="H126" s="152">
        <v>4071.4872213481717</v>
      </c>
      <c r="I126" s="152">
        <f t="shared" ref="I126" si="22">H126</f>
        <v>4071.4872213481717</v>
      </c>
      <c r="J126" s="152">
        <v>4133.1546125313698</v>
      </c>
      <c r="K126" s="152">
        <v>4194.8220037145675</v>
      </c>
      <c r="L126" s="152">
        <v>4256.489394897766</v>
      </c>
      <c r="M126" s="152">
        <v>4318.1567860809646</v>
      </c>
      <c r="N126" s="152">
        <v>4379.8241772641622</v>
      </c>
      <c r="O126" s="152">
        <v>4419.6587456851366</v>
      </c>
      <c r="P126" s="152">
        <v>4459.4933141061101</v>
      </c>
      <c r="Q126" s="152">
        <v>4499.3278825270845</v>
      </c>
      <c r="R126" s="152">
        <v>4539.1624509480589</v>
      </c>
      <c r="S126" s="152">
        <v>4578.9970193690324</v>
      </c>
      <c r="T126" s="152">
        <v>4616.5640989376552</v>
      </c>
      <c r="U126" s="152">
        <v>4654.1311785062771</v>
      </c>
      <c r="V126" s="152">
        <v>4691.6982580748991</v>
      </c>
      <c r="W126" s="152">
        <v>4729.2653376435219</v>
      </c>
      <c r="X126" s="152">
        <v>4766.8324172121447</v>
      </c>
      <c r="Y126" s="152">
        <v>4800.9967635928506</v>
      </c>
      <c r="Z126" s="152">
        <v>4835.1611099735564</v>
      </c>
      <c r="AA126" s="152">
        <v>4869.3254563542632</v>
      </c>
      <c r="AB126" s="152">
        <v>4903.4898027349691</v>
      </c>
      <c r="AC126" s="152">
        <v>4937.654149115675</v>
      </c>
      <c r="AD126" s="152">
        <v>4972.7884170458765</v>
      </c>
      <c r="AE126" s="152">
        <v>5007.9226849760798</v>
      </c>
      <c r="AF126" s="152">
        <v>5043.0569529062814</v>
      </c>
      <c r="AG126" s="152">
        <v>5078.1912208364829</v>
      </c>
      <c r="AH126" s="152">
        <v>5113.3254887666844</v>
      </c>
      <c r="AI126" s="152">
        <v>5147.0574676849164</v>
      </c>
      <c r="AJ126" s="152">
        <v>5180.7894466031485</v>
      </c>
      <c r="AK126" s="152">
        <v>5214.5214255213805</v>
      </c>
      <c r="AL126" s="152">
        <v>5248.2534044396116</v>
      </c>
      <c r="AM126" s="152">
        <v>5281.9853833578427</v>
      </c>
      <c r="AN126" s="52" t="s">
        <v>664</v>
      </c>
      <c r="AO126" s="52">
        <v>2022</v>
      </c>
      <c r="AP126" s="46" t="s">
        <v>339</v>
      </c>
      <c r="AQ126" s="46" t="s">
        <v>558</v>
      </c>
      <c r="AR126" s="46" t="s">
        <v>558</v>
      </c>
      <c r="AS126" s="46" t="s">
        <v>558</v>
      </c>
      <c r="AT126" s="46" t="s">
        <v>558</v>
      </c>
      <c r="AU126" s="46" t="s">
        <v>558</v>
      </c>
      <c r="AV126" s="46" t="s">
        <v>339</v>
      </c>
      <c r="AW126" s="46" t="s">
        <v>339</v>
      </c>
      <c r="AX126" s="46" t="s">
        <v>339</v>
      </c>
      <c r="AY126" s="46" t="s">
        <v>339</v>
      </c>
      <c r="AZ126" s="46" t="s">
        <v>339</v>
      </c>
      <c r="BA126" s="47" t="s">
        <v>676</v>
      </c>
      <c r="BB126" s="142" t="s">
        <v>513</v>
      </c>
      <c r="BC126" s="137"/>
      <c r="BD126" s="17"/>
      <c r="BE126" s="17"/>
      <c r="BF126" s="17"/>
      <c r="BG126" s="57"/>
      <c r="BH126" s="57"/>
      <c r="BI126" s="57"/>
      <c r="BJ126" s="57"/>
      <c r="BK126" s="57"/>
    </row>
    <row r="127" spans="1:63" ht="15.65" customHeight="1" x14ac:dyDescent="0.35">
      <c r="A127" s="17"/>
      <c r="B127" s="112" t="s">
        <v>170</v>
      </c>
      <c r="C127" s="56"/>
      <c r="D127" s="51" t="s">
        <v>660</v>
      </c>
      <c r="E127" s="123" t="s">
        <v>338</v>
      </c>
      <c r="F127" s="131" t="s">
        <v>313</v>
      </c>
      <c r="G127" s="52">
        <v>2020</v>
      </c>
      <c r="H127" s="156">
        <f>H129+H130+H133+H131</f>
        <v>32555.344699674009</v>
      </c>
      <c r="I127" s="156">
        <f t="shared" ref="I127" si="23">I129+I130+I133+I131</f>
        <v>32555.344699674009</v>
      </c>
      <c r="J127" s="156">
        <f t="shared" ref="J127:AM127" si="24">J129+J130+J133+J131</f>
        <v>32754.899878696582</v>
      </c>
      <c r="K127" s="156">
        <f t="shared" si="24"/>
        <v>31314.545594133724</v>
      </c>
      <c r="L127" s="156">
        <f t="shared" si="24"/>
        <v>31446.503481234933</v>
      </c>
      <c r="M127" s="156">
        <f t="shared" si="24"/>
        <v>31601.389325150336</v>
      </c>
      <c r="N127" s="156">
        <f t="shared" si="24"/>
        <v>31182.266265101392</v>
      </c>
      <c r="O127" s="156">
        <f t="shared" si="24"/>
        <v>31025.774503196637</v>
      </c>
      <c r="P127" s="156">
        <f t="shared" si="24"/>
        <v>30676.100250714928</v>
      </c>
      <c r="Q127" s="156">
        <f t="shared" si="24"/>
        <v>30392.412925510645</v>
      </c>
      <c r="R127" s="156">
        <f t="shared" si="24"/>
        <v>30064.973454695788</v>
      </c>
      <c r="S127" s="156">
        <f t="shared" si="24"/>
        <v>28418.483990665663</v>
      </c>
      <c r="T127" s="156">
        <f t="shared" si="24"/>
        <v>27507.682389956623</v>
      </c>
      <c r="U127" s="156">
        <f t="shared" si="24"/>
        <v>26455.883162087521</v>
      </c>
      <c r="V127" s="156">
        <f t="shared" si="24"/>
        <v>25390.650462596441</v>
      </c>
      <c r="W127" s="156">
        <f t="shared" si="24"/>
        <v>24316.676221437901</v>
      </c>
      <c r="X127" s="156">
        <f t="shared" si="24"/>
        <v>23347.444327591969</v>
      </c>
      <c r="Y127" s="156">
        <f t="shared" si="24"/>
        <v>22232.153791093857</v>
      </c>
      <c r="Z127" s="156">
        <f t="shared" si="24"/>
        <v>21459.163131177927</v>
      </c>
      <c r="AA127" s="156">
        <f t="shared" si="24"/>
        <v>20742.38752544532</v>
      </c>
      <c r="AB127" s="156">
        <f t="shared" si="24"/>
        <v>20079.617567629441</v>
      </c>
      <c r="AC127" s="156">
        <f t="shared" si="24"/>
        <v>19468.734138744352</v>
      </c>
      <c r="AD127" s="156">
        <f t="shared" si="24"/>
        <v>18833.500649255991</v>
      </c>
      <c r="AE127" s="156">
        <f t="shared" si="24"/>
        <v>18245.657002269316</v>
      </c>
      <c r="AF127" s="156">
        <f t="shared" si="24"/>
        <v>17702.774291242727</v>
      </c>
      <c r="AG127" s="156">
        <f t="shared" si="24"/>
        <v>17257.349030809895</v>
      </c>
      <c r="AH127" s="156">
        <f t="shared" si="24"/>
        <v>16797.239910895107</v>
      </c>
      <c r="AI127" s="156">
        <f t="shared" si="24"/>
        <v>16501.313645300739</v>
      </c>
      <c r="AJ127" s="156">
        <f t="shared" si="24"/>
        <v>16242.830674351473</v>
      </c>
      <c r="AK127" s="156">
        <f t="shared" si="24"/>
        <v>16020.076146192021</v>
      </c>
      <c r="AL127" s="156">
        <f t="shared" si="24"/>
        <v>15831.416995574322</v>
      </c>
      <c r="AM127" s="156">
        <f t="shared" si="24"/>
        <v>15675.298233569414</v>
      </c>
      <c r="AN127" s="52" t="s">
        <v>664</v>
      </c>
      <c r="AO127" s="52">
        <v>2022</v>
      </c>
      <c r="AP127" s="46" t="s">
        <v>339</v>
      </c>
      <c r="AQ127" s="46" t="s">
        <v>558</v>
      </c>
      <c r="AR127" s="46" t="s">
        <v>338</v>
      </c>
      <c r="AS127" s="46" t="s">
        <v>558</v>
      </c>
      <c r="AT127" s="46" t="s">
        <v>558</v>
      </c>
      <c r="AU127" s="46" t="s">
        <v>558</v>
      </c>
      <c r="AV127" s="46" t="s">
        <v>339</v>
      </c>
      <c r="AW127" s="46" t="s">
        <v>339</v>
      </c>
      <c r="AX127" s="46" t="s">
        <v>339</v>
      </c>
      <c r="AY127" s="46" t="s">
        <v>339</v>
      </c>
      <c r="AZ127" s="46" t="s">
        <v>339</v>
      </c>
      <c r="BA127" s="47"/>
      <c r="BB127" s="142" t="s">
        <v>514</v>
      </c>
      <c r="BC127" s="137"/>
      <c r="BD127" s="17"/>
      <c r="BE127" s="17"/>
      <c r="BF127" s="17"/>
      <c r="BG127" s="62"/>
      <c r="BH127" s="62"/>
      <c r="BI127" s="62"/>
      <c r="BJ127" s="17"/>
      <c r="BK127" s="17"/>
    </row>
    <row r="128" spans="1:63" ht="15.65" customHeight="1" x14ac:dyDescent="0.35">
      <c r="A128" s="17"/>
      <c r="B128" s="115" t="s">
        <v>130</v>
      </c>
      <c r="C128" s="56"/>
      <c r="D128" s="51" t="s">
        <v>660</v>
      </c>
      <c r="E128" s="123" t="s">
        <v>339</v>
      </c>
      <c r="F128" s="131"/>
      <c r="G128" s="52"/>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46" t="s">
        <v>339</v>
      </c>
      <c r="AQ128" s="46" t="s">
        <v>558</v>
      </c>
      <c r="AR128" s="46" t="s">
        <v>558</v>
      </c>
      <c r="AS128" s="46" t="s">
        <v>558</v>
      </c>
      <c r="AT128" s="46" t="s">
        <v>558</v>
      </c>
      <c r="AU128" s="46" t="s">
        <v>558</v>
      </c>
      <c r="AV128" s="46" t="s">
        <v>339</v>
      </c>
      <c r="AW128" s="46" t="s">
        <v>339</v>
      </c>
      <c r="AX128" s="46" t="s">
        <v>339</v>
      </c>
      <c r="AY128" s="46" t="s">
        <v>339</v>
      </c>
      <c r="AZ128" s="46" t="s">
        <v>339</v>
      </c>
      <c r="BA128" s="47"/>
      <c r="BB128" s="142" t="s">
        <v>515</v>
      </c>
      <c r="BC128" s="137"/>
      <c r="BD128" s="17"/>
      <c r="BE128" s="17"/>
      <c r="BF128" s="17"/>
      <c r="BG128" s="57"/>
      <c r="BH128" s="57"/>
      <c r="BI128" s="57"/>
      <c r="BJ128" s="57"/>
      <c r="BK128" s="57"/>
    </row>
    <row r="129" spans="1:63" ht="15.65" customHeight="1" x14ac:dyDescent="0.35">
      <c r="A129" s="17"/>
      <c r="B129" s="115" t="s">
        <v>131</v>
      </c>
      <c r="C129" s="56"/>
      <c r="D129" s="51" t="s">
        <v>660</v>
      </c>
      <c r="E129" s="123" t="s">
        <v>338</v>
      </c>
      <c r="F129" s="131" t="s">
        <v>313</v>
      </c>
      <c r="G129" s="52">
        <v>2020</v>
      </c>
      <c r="H129" s="156">
        <v>30180.208379599997</v>
      </c>
      <c r="I129" s="152">
        <f t="shared" ref="I129:I131" si="25">H129</f>
        <v>30180.208379599997</v>
      </c>
      <c r="J129" s="156">
        <v>30536.999283846206</v>
      </c>
      <c r="K129" s="156">
        <v>29285.895295398208</v>
      </c>
      <c r="L129" s="156">
        <v>29701.592297400231</v>
      </c>
      <c r="M129" s="156">
        <v>30154.179970121015</v>
      </c>
      <c r="N129" s="156">
        <v>29935.237968026544</v>
      </c>
      <c r="O129" s="156">
        <v>29615.308275930853</v>
      </c>
      <c r="P129" s="156">
        <v>29102.413086726432</v>
      </c>
      <c r="Q129" s="156">
        <v>28656.020860437809</v>
      </c>
      <c r="R129" s="156">
        <v>28166.69764784021</v>
      </c>
      <c r="S129" s="156">
        <v>26364.885427703972</v>
      </c>
      <c r="T129" s="156">
        <v>25179.54978602313</v>
      </c>
      <c r="U129" s="156">
        <v>23793.694556551585</v>
      </c>
      <c r="V129" s="156">
        <v>22412.160867500032</v>
      </c>
      <c r="W129" s="156">
        <v>21042.081114077377</v>
      </c>
      <c r="X129" s="156">
        <v>19882.0885352964</v>
      </c>
      <c r="Y129" s="156">
        <v>18092.741228115879</v>
      </c>
      <c r="Z129" s="156">
        <v>16781.593100593844</v>
      </c>
      <c r="AA129" s="156">
        <v>15538.650523512368</v>
      </c>
      <c r="AB129" s="156">
        <v>14360.75018955489</v>
      </c>
      <c r="AC129" s="156">
        <v>13244.855449609633</v>
      </c>
      <c r="AD129" s="156">
        <v>12145.885610437595</v>
      </c>
      <c r="AE129" s="156">
        <v>11105.910621159463</v>
      </c>
      <c r="AF129" s="156">
        <v>10121.641924699084</v>
      </c>
      <c r="AG129" s="156">
        <v>9244.7668201651759</v>
      </c>
      <c r="AH129" s="156">
        <v>8362.3822014470443</v>
      </c>
      <c r="AI129" s="156">
        <v>7689.8005343396726</v>
      </c>
      <c r="AJ129" s="156">
        <v>7061.44949545489</v>
      </c>
      <c r="AK129" s="156">
        <v>6474.9817821059405</v>
      </c>
      <c r="AL129" s="156">
        <v>5928.1642816420144</v>
      </c>
      <c r="AM129" s="156">
        <v>5418.8727841983055</v>
      </c>
      <c r="AN129" s="52" t="s">
        <v>664</v>
      </c>
      <c r="AO129" s="52">
        <v>2022</v>
      </c>
      <c r="AP129" s="46" t="s">
        <v>339</v>
      </c>
      <c r="AQ129" s="46" t="s">
        <v>558</v>
      </c>
      <c r="AR129" s="46" t="s">
        <v>338</v>
      </c>
      <c r="AS129" s="46" t="s">
        <v>558</v>
      </c>
      <c r="AT129" s="46" t="s">
        <v>558</v>
      </c>
      <c r="AU129" s="46" t="s">
        <v>558</v>
      </c>
      <c r="AV129" s="46" t="s">
        <v>338</v>
      </c>
      <c r="AW129" s="46" t="s">
        <v>339</v>
      </c>
      <c r="AX129" s="46" t="s">
        <v>339</v>
      </c>
      <c r="AY129" s="46" t="s">
        <v>339</v>
      </c>
      <c r="AZ129" s="46" t="s">
        <v>338</v>
      </c>
      <c r="BA129" s="47" t="s">
        <v>667</v>
      </c>
      <c r="BB129" s="142" t="s">
        <v>516</v>
      </c>
      <c r="BC129" s="137"/>
      <c r="BD129" s="17"/>
      <c r="BE129" s="17"/>
      <c r="BF129" s="17"/>
      <c r="BG129" s="62"/>
      <c r="BH129" s="62"/>
      <c r="BI129" s="62"/>
      <c r="BJ129" s="17"/>
      <c r="BK129" s="17"/>
    </row>
    <row r="130" spans="1:63" ht="15.65" customHeight="1" x14ac:dyDescent="0.35">
      <c r="A130" s="17"/>
      <c r="B130" s="115" t="s">
        <v>158</v>
      </c>
      <c r="C130" s="56"/>
      <c r="D130" s="51" t="s">
        <v>660</v>
      </c>
      <c r="E130" s="123" t="s">
        <v>338</v>
      </c>
      <c r="F130" s="131" t="s">
        <v>313</v>
      </c>
      <c r="G130" s="52">
        <v>2020</v>
      </c>
      <c r="H130" s="156">
        <v>364.47225483485215</v>
      </c>
      <c r="I130" s="152">
        <f t="shared" si="25"/>
        <v>364.47225483485215</v>
      </c>
      <c r="J130" s="156">
        <v>279.10858142812685</v>
      </c>
      <c r="K130" s="156">
        <v>246.83143607109514</v>
      </c>
      <c r="L130" s="156">
        <v>214.55429071406343</v>
      </c>
      <c r="M130" s="156">
        <v>182.27714535703171</v>
      </c>
      <c r="N130" s="156">
        <v>150</v>
      </c>
      <c r="O130" s="156">
        <v>120</v>
      </c>
      <c r="P130" s="156">
        <v>90</v>
      </c>
      <c r="Q130" s="156">
        <v>60</v>
      </c>
      <c r="R130" s="156">
        <v>30</v>
      </c>
      <c r="S130" s="156">
        <v>0</v>
      </c>
      <c r="T130" s="156">
        <v>0</v>
      </c>
      <c r="U130" s="156">
        <v>0</v>
      </c>
      <c r="V130" s="156">
        <v>0</v>
      </c>
      <c r="W130" s="156">
        <v>0</v>
      </c>
      <c r="X130" s="156">
        <v>0</v>
      </c>
      <c r="Y130" s="156">
        <v>0</v>
      </c>
      <c r="Z130" s="156">
        <v>0</v>
      </c>
      <c r="AA130" s="156">
        <v>0</v>
      </c>
      <c r="AB130" s="156">
        <v>0</v>
      </c>
      <c r="AC130" s="156">
        <v>0</v>
      </c>
      <c r="AD130" s="156">
        <v>0</v>
      </c>
      <c r="AE130" s="156">
        <v>0</v>
      </c>
      <c r="AF130" s="156">
        <v>0</v>
      </c>
      <c r="AG130" s="156">
        <v>0</v>
      </c>
      <c r="AH130" s="156">
        <v>0</v>
      </c>
      <c r="AI130" s="156">
        <v>0</v>
      </c>
      <c r="AJ130" s="156">
        <v>0</v>
      </c>
      <c r="AK130" s="156">
        <v>0</v>
      </c>
      <c r="AL130" s="156">
        <v>0</v>
      </c>
      <c r="AM130" s="156">
        <v>0</v>
      </c>
      <c r="AN130" s="52" t="s">
        <v>664</v>
      </c>
      <c r="AO130" s="52">
        <v>2022</v>
      </c>
      <c r="AP130" s="46" t="s">
        <v>339</v>
      </c>
      <c r="AQ130" s="46" t="s">
        <v>558</v>
      </c>
      <c r="AR130" s="46" t="s">
        <v>338</v>
      </c>
      <c r="AS130" s="46" t="s">
        <v>558</v>
      </c>
      <c r="AT130" s="46" t="s">
        <v>558</v>
      </c>
      <c r="AU130" s="46" t="s">
        <v>558</v>
      </c>
      <c r="AV130" s="46" t="s">
        <v>339</v>
      </c>
      <c r="AW130" s="46" t="s">
        <v>339</v>
      </c>
      <c r="AX130" s="46" t="s">
        <v>339</v>
      </c>
      <c r="AY130" s="46" t="s">
        <v>339</v>
      </c>
      <c r="AZ130" s="46" t="s">
        <v>339</v>
      </c>
      <c r="BA130" s="47" t="s">
        <v>663</v>
      </c>
      <c r="BB130" s="142" t="s">
        <v>517</v>
      </c>
      <c r="BC130" s="137"/>
      <c r="BD130" s="17"/>
      <c r="BE130" s="17"/>
      <c r="BF130" s="17"/>
      <c r="BG130" s="57"/>
      <c r="BH130" s="57"/>
      <c r="BI130" s="57"/>
      <c r="BJ130" s="57"/>
      <c r="BK130" s="57"/>
    </row>
    <row r="131" spans="1:63" ht="15.65" customHeight="1" x14ac:dyDescent="0.35">
      <c r="A131" s="17"/>
      <c r="B131" s="115" t="s">
        <v>141</v>
      </c>
      <c r="C131" s="56"/>
      <c r="D131" s="51" t="s">
        <v>660</v>
      </c>
      <c r="E131" s="123" t="s">
        <v>338</v>
      </c>
      <c r="F131" s="131" t="s">
        <v>313</v>
      </c>
      <c r="G131" s="52">
        <v>2020</v>
      </c>
      <c r="H131" s="156">
        <v>95</v>
      </c>
      <c r="I131" s="152">
        <f t="shared" si="25"/>
        <v>95</v>
      </c>
      <c r="J131" s="156">
        <v>95</v>
      </c>
      <c r="K131" s="156">
        <v>268.97768244838909</v>
      </c>
      <c r="L131" s="156">
        <v>348.46654611082238</v>
      </c>
      <c r="M131" s="156">
        <v>413.99269586869184</v>
      </c>
      <c r="N131" s="156">
        <v>577.0396164774678</v>
      </c>
      <c r="O131" s="156">
        <v>598.69216040918297</v>
      </c>
      <c r="P131" s="156">
        <v>620.12771087267527</v>
      </c>
      <c r="Q131" s="156">
        <v>641.04722569779858</v>
      </c>
      <c r="R131" s="156">
        <v>661.1455812213195</v>
      </c>
      <c r="S131" s="156">
        <v>674.68295106821643</v>
      </c>
      <c r="T131" s="156">
        <v>966.28247164252764</v>
      </c>
      <c r="U131" s="156">
        <v>1317.4039528474818</v>
      </c>
      <c r="V131" s="156">
        <v>1650.770422010467</v>
      </c>
      <c r="W131" s="156">
        <v>1963.9414138770956</v>
      </c>
      <c r="X131" s="156">
        <v>2171.7675784146527</v>
      </c>
      <c r="Y131" s="156">
        <v>2828.7588694945493</v>
      </c>
      <c r="Z131" s="156">
        <v>3349.8508574981433</v>
      </c>
      <c r="AA131" s="156">
        <v>3858.9523492445019</v>
      </c>
      <c r="AB131" s="156">
        <v>4357.0172457835861</v>
      </c>
      <c r="AC131" s="156">
        <v>4844.9630772412402</v>
      </c>
      <c r="AD131" s="156">
        <v>5308.699426924918</v>
      </c>
      <c r="AE131" s="156">
        <v>5760.8307692163753</v>
      </c>
      <c r="AF131" s="156">
        <v>6202.2167546501651</v>
      </c>
      <c r="AG131" s="156">
        <v>6633.6665987512415</v>
      </c>
      <c r="AH131" s="156">
        <v>7055.9420975545881</v>
      </c>
      <c r="AI131" s="156">
        <v>7432.5974990675886</v>
      </c>
      <c r="AJ131" s="156">
        <v>7802.465567003107</v>
      </c>
      <c r="AK131" s="156">
        <v>8166.1787521926044</v>
      </c>
      <c r="AL131" s="156">
        <v>8524.3371020388313</v>
      </c>
      <c r="AM131" s="156">
        <v>8877.5098374776317</v>
      </c>
      <c r="AN131" s="52" t="s">
        <v>664</v>
      </c>
      <c r="AO131" s="52">
        <v>2022</v>
      </c>
      <c r="AP131" s="46" t="s">
        <v>339</v>
      </c>
      <c r="AQ131" s="46" t="s">
        <v>558</v>
      </c>
      <c r="AR131" s="46" t="s">
        <v>338</v>
      </c>
      <c r="AS131" s="46" t="s">
        <v>558</v>
      </c>
      <c r="AT131" s="46" t="s">
        <v>558</v>
      </c>
      <c r="AU131" s="46" t="s">
        <v>558</v>
      </c>
      <c r="AV131" s="46" t="s">
        <v>339</v>
      </c>
      <c r="AW131" s="46" t="s">
        <v>339</v>
      </c>
      <c r="AX131" s="46" t="s">
        <v>339</v>
      </c>
      <c r="AY131" s="46" t="s">
        <v>339</v>
      </c>
      <c r="AZ131" s="46" t="s">
        <v>558</v>
      </c>
      <c r="BA131" s="47"/>
      <c r="BB131" s="142" t="s">
        <v>518</v>
      </c>
      <c r="BC131" s="137"/>
      <c r="BD131" s="17"/>
      <c r="BE131" s="17"/>
      <c r="BF131" s="17"/>
      <c r="BG131" s="62"/>
      <c r="BH131" s="62"/>
      <c r="BI131" s="62"/>
      <c r="BJ131" s="17"/>
      <c r="BK131" s="17"/>
    </row>
    <row r="132" spans="1:63" ht="15.65" customHeight="1" x14ac:dyDescent="0.35">
      <c r="A132" s="17"/>
      <c r="B132" s="115" t="s">
        <v>166</v>
      </c>
      <c r="C132" s="56"/>
      <c r="D132" s="51" t="s">
        <v>660</v>
      </c>
      <c r="E132" s="123" t="s">
        <v>339</v>
      </c>
      <c r="F132" s="131"/>
      <c r="G132" s="52"/>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46" t="s">
        <v>339</v>
      </c>
      <c r="AQ132" s="46" t="s">
        <v>558</v>
      </c>
      <c r="AR132" s="46" t="s">
        <v>558</v>
      </c>
      <c r="AS132" s="46" t="s">
        <v>558</v>
      </c>
      <c r="AT132" s="46" t="s">
        <v>558</v>
      </c>
      <c r="AU132" s="46" t="s">
        <v>558</v>
      </c>
      <c r="AV132" s="46" t="s">
        <v>339</v>
      </c>
      <c r="AW132" s="46" t="s">
        <v>339</v>
      </c>
      <c r="AX132" s="46" t="s">
        <v>339</v>
      </c>
      <c r="AY132" s="46" t="s">
        <v>339</v>
      </c>
      <c r="AZ132" s="46" t="s">
        <v>558</v>
      </c>
      <c r="BA132" s="47"/>
      <c r="BB132" s="142" t="s">
        <v>519</v>
      </c>
      <c r="BC132" s="137"/>
      <c r="BD132" s="17"/>
      <c r="BE132" s="17"/>
      <c r="BF132" s="17"/>
      <c r="BG132" s="57"/>
      <c r="BH132" s="57"/>
      <c r="BI132" s="57"/>
      <c r="BJ132" s="57"/>
      <c r="BK132" s="57"/>
    </row>
    <row r="133" spans="1:63" ht="15.65" customHeight="1" x14ac:dyDescent="0.35">
      <c r="A133" s="17"/>
      <c r="B133" s="115" t="s">
        <v>163</v>
      </c>
      <c r="C133" s="56"/>
      <c r="D133" s="51" t="s">
        <v>660</v>
      </c>
      <c r="E133" s="123" t="s">
        <v>338</v>
      </c>
      <c r="F133" s="131" t="s">
        <v>313</v>
      </c>
      <c r="G133" s="52">
        <v>2020</v>
      </c>
      <c r="H133" s="156">
        <v>1915.6640652391627</v>
      </c>
      <c r="I133" s="152">
        <f t="shared" ref="I133" si="26">H133</f>
        <v>1915.6640652391627</v>
      </c>
      <c r="J133" s="156">
        <v>1843.7920134222504</v>
      </c>
      <c r="K133" s="156">
        <v>1512.8411802160331</v>
      </c>
      <c r="L133" s="156">
        <v>1181.8903470098153</v>
      </c>
      <c r="M133" s="156">
        <v>850.93951380359795</v>
      </c>
      <c r="N133" s="156">
        <v>519.98868059738038</v>
      </c>
      <c r="O133" s="156">
        <v>691.77406685659957</v>
      </c>
      <c r="P133" s="156">
        <v>863.55945311581877</v>
      </c>
      <c r="Q133" s="156">
        <v>1035.344839375038</v>
      </c>
      <c r="R133" s="156">
        <v>1207.1302256342572</v>
      </c>
      <c r="S133" s="156">
        <v>1378.9156118934761</v>
      </c>
      <c r="T133" s="156">
        <v>1361.8501322909647</v>
      </c>
      <c r="U133" s="156">
        <v>1344.7846526884532</v>
      </c>
      <c r="V133" s="156">
        <v>1327.7191730859417</v>
      </c>
      <c r="W133" s="156">
        <v>1310.6536934834303</v>
      </c>
      <c r="X133" s="156">
        <v>1293.5882138809184</v>
      </c>
      <c r="Y133" s="156">
        <v>1310.6536934834298</v>
      </c>
      <c r="Z133" s="156">
        <v>1327.7191730859413</v>
      </c>
      <c r="AA133" s="156">
        <v>1344.784652688453</v>
      </c>
      <c r="AB133" s="156">
        <v>1361.8501322909644</v>
      </c>
      <c r="AC133" s="156">
        <v>1378.9156118934761</v>
      </c>
      <c r="AD133" s="156">
        <v>1378.9156118934761</v>
      </c>
      <c r="AE133" s="156">
        <v>1378.9156118934761</v>
      </c>
      <c r="AF133" s="156">
        <v>1378.9156118934761</v>
      </c>
      <c r="AG133" s="156">
        <v>1378.9156118934764</v>
      </c>
      <c r="AH133" s="156">
        <v>1378.9156118934761</v>
      </c>
      <c r="AI133" s="156">
        <v>1378.9156118934761</v>
      </c>
      <c r="AJ133" s="156">
        <v>1378.9156118934761</v>
      </c>
      <c r="AK133" s="156">
        <v>1378.9156118934761</v>
      </c>
      <c r="AL133" s="156">
        <v>1378.9156118934761</v>
      </c>
      <c r="AM133" s="156">
        <v>1378.9156118934761</v>
      </c>
      <c r="AN133" s="52" t="s">
        <v>664</v>
      </c>
      <c r="AO133" s="52">
        <v>2022</v>
      </c>
      <c r="AP133" s="46" t="s">
        <v>339</v>
      </c>
      <c r="AQ133" s="46" t="s">
        <v>558</v>
      </c>
      <c r="AR133" s="46" t="s">
        <v>338</v>
      </c>
      <c r="AS133" s="46" t="s">
        <v>558</v>
      </c>
      <c r="AT133" s="46" t="s">
        <v>558</v>
      </c>
      <c r="AU133" s="46" t="s">
        <v>558</v>
      </c>
      <c r="AV133" s="46" t="s">
        <v>339</v>
      </c>
      <c r="AW133" s="46" t="s">
        <v>339</v>
      </c>
      <c r="AX133" s="46" t="s">
        <v>339</v>
      </c>
      <c r="AY133" s="46" t="s">
        <v>339</v>
      </c>
      <c r="AZ133" s="46" t="s">
        <v>339</v>
      </c>
      <c r="BA133" s="47" t="s">
        <v>668</v>
      </c>
      <c r="BB133" s="142" t="s">
        <v>520</v>
      </c>
      <c r="BC133" s="137"/>
      <c r="BD133" s="17"/>
      <c r="BE133" s="17"/>
      <c r="BF133" s="17"/>
      <c r="BG133" s="62"/>
      <c r="BH133" s="62"/>
      <c r="BI133" s="62"/>
      <c r="BJ133" s="17"/>
      <c r="BK133" s="17"/>
    </row>
    <row r="134" spans="1:63" ht="15.65" customHeight="1" x14ac:dyDescent="0.35">
      <c r="A134" s="17"/>
      <c r="B134" s="115" t="s">
        <v>145</v>
      </c>
      <c r="C134" s="56"/>
      <c r="D134" s="51" t="s">
        <v>660</v>
      </c>
      <c r="E134" s="123" t="s">
        <v>339</v>
      </c>
      <c r="F134" s="131"/>
      <c r="G134" s="52"/>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46" t="s">
        <v>339</v>
      </c>
      <c r="AQ134" s="46" t="s">
        <v>558</v>
      </c>
      <c r="AR134" s="46" t="s">
        <v>558</v>
      </c>
      <c r="AS134" s="46" t="s">
        <v>558</v>
      </c>
      <c r="AT134" s="46" t="s">
        <v>558</v>
      </c>
      <c r="AU134" s="46" t="s">
        <v>558</v>
      </c>
      <c r="AV134" s="46" t="s">
        <v>339</v>
      </c>
      <c r="AW134" s="46" t="s">
        <v>339</v>
      </c>
      <c r="AX134" s="46" t="s">
        <v>339</v>
      </c>
      <c r="AY134" s="46" t="s">
        <v>339</v>
      </c>
      <c r="AZ134" s="46" t="s">
        <v>558</v>
      </c>
      <c r="BA134" s="47"/>
      <c r="BB134" s="142" t="s">
        <v>521</v>
      </c>
      <c r="BC134" s="137"/>
      <c r="BD134" s="17"/>
      <c r="BE134" s="17"/>
      <c r="BF134" s="17"/>
      <c r="BG134" s="57"/>
      <c r="BH134" s="57"/>
      <c r="BI134" s="57"/>
      <c r="BJ134" s="57"/>
      <c r="BK134" s="57"/>
    </row>
    <row r="135" spans="1:63" ht="15.65" customHeight="1" x14ac:dyDescent="0.35">
      <c r="A135" s="17"/>
      <c r="B135" s="112" t="s">
        <v>171</v>
      </c>
      <c r="C135" s="56"/>
      <c r="D135" s="51" t="s">
        <v>660</v>
      </c>
      <c r="E135" s="123" t="s">
        <v>339</v>
      </c>
      <c r="F135" s="131"/>
      <c r="G135" s="52"/>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46" t="s">
        <v>339</v>
      </c>
      <c r="AQ135" s="46" t="s">
        <v>558</v>
      </c>
      <c r="AR135" s="46" t="s">
        <v>558</v>
      </c>
      <c r="AS135" s="46" t="s">
        <v>558</v>
      </c>
      <c r="AT135" s="46" t="s">
        <v>558</v>
      </c>
      <c r="AU135" s="46" t="s">
        <v>558</v>
      </c>
      <c r="AV135" s="46" t="s">
        <v>339</v>
      </c>
      <c r="AW135" s="46" t="s">
        <v>339</v>
      </c>
      <c r="AX135" s="46" t="s">
        <v>339</v>
      </c>
      <c r="AY135" s="46" t="s">
        <v>339</v>
      </c>
      <c r="AZ135" s="46" t="s">
        <v>558</v>
      </c>
      <c r="BA135" s="47"/>
      <c r="BB135" s="142" t="s">
        <v>522</v>
      </c>
      <c r="BC135" s="137"/>
      <c r="BD135" s="17"/>
      <c r="BE135" s="17"/>
      <c r="BF135" s="17"/>
      <c r="BG135" s="62"/>
      <c r="BH135" s="62"/>
      <c r="BI135" s="62"/>
      <c r="BJ135" s="17"/>
      <c r="BK135" s="17"/>
    </row>
    <row r="136" spans="1:63" ht="15.65" customHeight="1" x14ac:dyDescent="0.35">
      <c r="A136" s="17"/>
      <c r="B136" s="112" t="s">
        <v>172</v>
      </c>
      <c r="C136" s="56"/>
      <c r="D136" s="51" t="s">
        <v>660</v>
      </c>
      <c r="E136" s="123" t="s">
        <v>339</v>
      </c>
      <c r="F136" s="131"/>
      <c r="G136" s="52"/>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46" t="s">
        <v>558</v>
      </c>
      <c r="AQ136" s="46" t="s">
        <v>558</v>
      </c>
      <c r="AR136" s="46" t="s">
        <v>558</v>
      </c>
      <c r="AS136" s="46" t="s">
        <v>558</v>
      </c>
      <c r="AT136" s="46" t="s">
        <v>558</v>
      </c>
      <c r="AU136" s="46" t="s">
        <v>558</v>
      </c>
      <c r="AV136" s="46" t="s">
        <v>339</v>
      </c>
      <c r="AW136" s="46" t="s">
        <v>339</v>
      </c>
      <c r="AX136" s="46" t="s">
        <v>339</v>
      </c>
      <c r="AY136" s="46" t="s">
        <v>339</v>
      </c>
      <c r="AZ136" s="46" t="s">
        <v>558</v>
      </c>
      <c r="BA136" s="47"/>
      <c r="BB136" s="142" t="s">
        <v>523</v>
      </c>
      <c r="BC136" s="137"/>
      <c r="BD136" s="17"/>
      <c r="BE136" s="17"/>
      <c r="BF136" s="17"/>
      <c r="BG136" s="57"/>
      <c r="BH136" s="57"/>
      <c r="BI136" s="57"/>
      <c r="BJ136" s="57"/>
      <c r="BK136" s="57"/>
    </row>
    <row r="137" spans="1:63" ht="15.65" customHeight="1" x14ac:dyDescent="0.35">
      <c r="A137" s="17"/>
      <c r="B137" s="112" t="s">
        <v>173</v>
      </c>
      <c r="C137" s="56"/>
      <c r="D137" s="51" t="s">
        <v>660</v>
      </c>
      <c r="E137" s="123" t="s">
        <v>339</v>
      </c>
      <c r="F137" s="52"/>
      <c r="G137" s="52"/>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46" t="s">
        <v>558</v>
      </c>
      <c r="AQ137" s="46" t="s">
        <v>558</v>
      </c>
      <c r="AR137" s="46" t="s">
        <v>558</v>
      </c>
      <c r="AS137" s="46" t="s">
        <v>558</v>
      </c>
      <c r="AT137" s="46" t="s">
        <v>558</v>
      </c>
      <c r="AU137" s="46" t="s">
        <v>558</v>
      </c>
      <c r="AV137" s="46" t="s">
        <v>339</v>
      </c>
      <c r="AW137" s="46" t="s">
        <v>339</v>
      </c>
      <c r="AX137" s="46" t="s">
        <v>339</v>
      </c>
      <c r="AY137" s="46" t="s">
        <v>339</v>
      </c>
      <c r="AZ137" s="46" t="s">
        <v>558</v>
      </c>
      <c r="BA137" s="47"/>
      <c r="BB137" s="142" t="s">
        <v>524</v>
      </c>
      <c r="BC137" s="137"/>
      <c r="BD137" s="17"/>
      <c r="BE137" s="17"/>
      <c r="BF137" s="17"/>
      <c r="BG137" s="62"/>
      <c r="BH137" s="62"/>
      <c r="BI137" s="62"/>
      <c r="BJ137" s="17"/>
      <c r="BK137" s="17"/>
    </row>
    <row r="138" spans="1:63" ht="15.65" customHeight="1" x14ac:dyDescent="0.35">
      <c r="A138" s="17"/>
      <c r="B138" s="112" t="s">
        <v>145</v>
      </c>
      <c r="C138" s="56"/>
      <c r="D138" s="51" t="s">
        <v>660</v>
      </c>
      <c r="E138" s="123" t="s">
        <v>339</v>
      </c>
      <c r="F138" s="131"/>
      <c r="G138" s="52"/>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46" t="s">
        <v>558</v>
      </c>
      <c r="AQ138" s="46" t="s">
        <v>558</v>
      </c>
      <c r="AR138" s="46" t="s">
        <v>558</v>
      </c>
      <c r="AS138" s="46" t="s">
        <v>558</v>
      </c>
      <c r="AT138" s="46" t="s">
        <v>558</v>
      </c>
      <c r="AU138" s="46" t="s">
        <v>558</v>
      </c>
      <c r="AV138" s="46" t="s">
        <v>339</v>
      </c>
      <c r="AW138" s="46" t="s">
        <v>339</v>
      </c>
      <c r="AX138" s="46" t="s">
        <v>339</v>
      </c>
      <c r="AY138" s="46" t="s">
        <v>339</v>
      </c>
      <c r="AZ138" s="46" t="s">
        <v>558</v>
      </c>
      <c r="BA138" s="47"/>
      <c r="BB138" s="142" t="s">
        <v>525</v>
      </c>
      <c r="BC138" s="137"/>
      <c r="BD138" s="17"/>
      <c r="BE138" s="17"/>
      <c r="BF138" s="17"/>
      <c r="BG138" s="57"/>
      <c r="BH138" s="57"/>
      <c r="BI138" s="57"/>
      <c r="BJ138" s="57"/>
      <c r="BK138" s="57"/>
    </row>
    <row r="139" spans="1:63" ht="15.65" customHeight="1" x14ac:dyDescent="0.35">
      <c r="A139" s="17"/>
      <c r="B139" s="113" t="s">
        <v>174</v>
      </c>
      <c r="C139" s="56"/>
      <c r="D139" s="51" t="s">
        <v>660</v>
      </c>
      <c r="E139" s="123" t="s">
        <v>339</v>
      </c>
      <c r="F139" s="131"/>
      <c r="G139" s="52"/>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46" t="s">
        <v>558</v>
      </c>
      <c r="AQ139" s="46" t="s">
        <v>558</v>
      </c>
      <c r="AR139" s="46" t="s">
        <v>558</v>
      </c>
      <c r="AS139" s="46" t="s">
        <v>558</v>
      </c>
      <c r="AT139" s="46" t="s">
        <v>558</v>
      </c>
      <c r="AU139" s="46" t="s">
        <v>558</v>
      </c>
      <c r="AV139" s="46" t="s">
        <v>339</v>
      </c>
      <c r="AW139" s="46" t="s">
        <v>339</v>
      </c>
      <c r="AX139" s="46" t="s">
        <v>339</v>
      </c>
      <c r="AY139" s="46" t="s">
        <v>339</v>
      </c>
      <c r="AZ139" s="46" t="s">
        <v>558</v>
      </c>
      <c r="BA139" s="47"/>
      <c r="BB139" s="142" t="s">
        <v>175</v>
      </c>
      <c r="BC139" s="137"/>
      <c r="BD139" s="17"/>
      <c r="BE139" s="17"/>
      <c r="BF139" s="17"/>
      <c r="BG139" s="62"/>
      <c r="BH139" s="62"/>
      <c r="BI139" s="62"/>
      <c r="BJ139" s="17"/>
      <c r="BK139" s="17"/>
    </row>
    <row r="140" spans="1:63" x14ac:dyDescent="0.35">
      <c r="A140" s="17"/>
      <c r="B140" s="72" t="s">
        <v>176</v>
      </c>
      <c r="C140" s="73"/>
      <c r="D140" s="74"/>
      <c r="E140" s="126"/>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44"/>
      <c r="BD140" s="17"/>
      <c r="BE140" s="17"/>
      <c r="BF140" s="17"/>
      <c r="BG140" s="57"/>
      <c r="BH140" s="57"/>
      <c r="BI140" s="57"/>
      <c r="BJ140" s="57"/>
      <c r="BK140" s="57"/>
    </row>
    <row r="141" spans="1:63" ht="15.65" customHeight="1" x14ac:dyDescent="0.35">
      <c r="A141" s="17"/>
      <c r="B141" s="113" t="s">
        <v>177</v>
      </c>
      <c r="C141" s="56"/>
      <c r="D141" s="76"/>
      <c r="E141" s="77"/>
      <c r="F141" s="132"/>
      <c r="G141" s="76"/>
      <c r="H141" s="76"/>
      <c r="I141" s="76"/>
      <c r="J141" s="78"/>
      <c r="K141" s="78"/>
      <c r="L141" s="78"/>
      <c r="M141" s="78"/>
      <c r="N141" s="78"/>
      <c r="O141" s="78"/>
      <c r="P141" s="78"/>
      <c r="Q141" s="78"/>
      <c r="R141" s="78"/>
      <c r="S141" s="78"/>
      <c r="T141" s="78"/>
      <c r="U141" s="78"/>
      <c r="V141" s="78"/>
      <c r="W141" s="78"/>
      <c r="X141" s="78"/>
      <c r="Y141" s="78"/>
      <c r="Z141" s="78"/>
      <c r="AA141" s="78"/>
      <c r="AB141" s="78"/>
      <c r="AC141" s="78"/>
      <c r="AD141" s="78"/>
      <c r="AE141" s="78"/>
      <c r="AF141" s="78"/>
      <c r="AG141" s="78"/>
      <c r="AH141" s="78"/>
      <c r="AI141" s="78"/>
      <c r="AJ141" s="78"/>
      <c r="AK141" s="78"/>
      <c r="AL141" s="78"/>
      <c r="AM141" s="78"/>
      <c r="AN141" s="78"/>
      <c r="AO141" s="76"/>
      <c r="AP141" s="78"/>
      <c r="AQ141" s="78"/>
      <c r="AR141" s="78"/>
      <c r="AS141" s="78"/>
      <c r="AT141" s="78"/>
      <c r="AU141" s="78"/>
      <c r="AV141" s="78"/>
      <c r="AW141" s="78"/>
      <c r="AX141" s="78"/>
      <c r="AY141" s="78"/>
      <c r="AZ141" s="78"/>
      <c r="BA141" s="78"/>
      <c r="BB141" s="2" t="str">
        <f>CONCATENATE(B141,"|","|",D141)</f>
        <v>Electricity prices by type of using sector||</v>
      </c>
      <c r="BC141" s="137"/>
      <c r="BD141" s="17"/>
      <c r="BE141" s="17"/>
      <c r="BF141" s="17"/>
      <c r="BG141" s="62"/>
      <c r="BH141" s="62"/>
      <c r="BI141" s="62"/>
      <c r="BJ141" s="17"/>
      <c r="BK141" s="17"/>
    </row>
    <row r="142" spans="1:63" ht="15.65" customHeight="1" x14ac:dyDescent="0.35">
      <c r="A142" s="17"/>
      <c r="B142" s="114" t="s">
        <v>167</v>
      </c>
      <c r="C142" s="56"/>
      <c r="D142" s="51" t="s">
        <v>178</v>
      </c>
      <c r="E142" s="123" t="s">
        <v>339</v>
      </c>
      <c r="F142" s="131"/>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46" t="s">
        <v>339</v>
      </c>
      <c r="AQ142" s="46" t="s">
        <v>339</v>
      </c>
      <c r="AR142" s="46" t="s">
        <v>339</v>
      </c>
      <c r="AS142" s="46" t="s">
        <v>339</v>
      </c>
      <c r="AT142" s="46" t="s">
        <v>339</v>
      </c>
      <c r="AU142" s="46" t="s">
        <v>339</v>
      </c>
      <c r="AV142" s="46" t="s">
        <v>339</v>
      </c>
      <c r="AW142" s="46" t="s">
        <v>339</v>
      </c>
      <c r="AX142" s="46" t="s">
        <v>339</v>
      </c>
      <c r="AY142" s="46" t="s">
        <v>339</v>
      </c>
      <c r="AZ142" s="46" t="s">
        <v>339</v>
      </c>
      <c r="BA142" s="47"/>
      <c r="BB142" s="2" t="s">
        <v>369</v>
      </c>
      <c r="BC142" s="137" t="s">
        <v>345</v>
      </c>
      <c r="BD142" s="17"/>
      <c r="BE142" s="17"/>
      <c r="BF142" s="17"/>
      <c r="BG142" s="57"/>
      <c r="BH142" s="57"/>
      <c r="BI142" s="57"/>
      <c r="BJ142" s="57"/>
      <c r="BK142" s="57"/>
    </row>
    <row r="143" spans="1:63" ht="15.65" customHeight="1" x14ac:dyDescent="0.35">
      <c r="A143" s="17"/>
      <c r="B143" s="114" t="s">
        <v>165</v>
      </c>
      <c r="C143" s="56"/>
      <c r="D143" s="51" t="s">
        <v>178</v>
      </c>
      <c r="E143" s="123" t="s">
        <v>339</v>
      </c>
      <c r="F143" s="131"/>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46" t="s">
        <v>339</v>
      </c>
      <c r="AQ143" s="46" t="s">
        <v>339</v>
      </c>
      <c r="AR143" s="46" t="s">
        <v>339</v>
      </c>
      <c r="AS143" s="46" t="s">
        <v>339</v>
      </c>
      <c r="AT143" s="46" t="s">
        <v>339</v>
      </c>
      <c r="AU143" s="46" t="s">
        <v>339</v>
      </c>
      <c r="AV143" s="46" t="s">
        <v>339</v>
      </c>
      <c r="AW143" s="46" t="s">
        <v>339</v>
      </c>
      <c r="AX143" s="46" t="s">
        <v>339</v>
      </c>
      <c r="AY143" s="46" t="s">
        <v>339</v>
      </c>
      <c r="AZ143" s="46" t="s">
        <v>339</v>
      </c>
      <c r="BA143" s="47"/>
      <c r="BB143" s="2" t="s">
        <v>370</v>
      </c>
      <c r="BC143" s="137" t="s">
        <v>345</v>
      </c>
      <c r="BD143" s="17"/>
      <c r="BE143" s="17"/>
      <c r="BF143" s="17"/>
      <c r="BG143" s="62"/>
      <c r="BH143" s="62"/>
      <c r="BI143" s="62"/>
      <c r="BJ143" s="17"/>
      <c r="BK143" s="17"/>
    </row>
    <row r="144" spans="1:63" ht="15.65" customHeight="1" x14ac:dyDescent="0.35">
      <c r="A144" s="17"/>
      <c r="B144" s="114" t="s">
        <v>168</v>
      </c>
      <c r="C144" s="56"/>
      <c r="D144" s="51" t="s">
        <v>178</v>
      </c>
      <c r="E144" s="123" t="s">
        <v>339</v>
      </c>
      <c r="F144" s="131"/>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46" t="s">
        <v>339</v>
      </c>
      <c r="AQ144" s="46" t="s">
        <v>339</v>
      </c>
      <c r="AR144" s="46" t="s">
        <v>339</v>
      </c>
      <c r="AS144" s="46" t="s">
        <v>339</v>
      </c>
      <c r="AT144" s="46" t="s">
        <v>339</v>
      </c>
      <c r="AU144" s="46" t="s">
        <v>339</v>
      </c>
      <c r="AV144" s="46" t="s">
        <v>339</v>
      </c>
      <c r="AW144" s="46" t="s">
        <v>339</v>
      </c>
      <c r="AX144" s="46" t="s">
        <v>339</v>
      </c>
      <c r="AY144" s="46" t="s">
        <v>339</v>
      </c>
      <c r="AZ144" s="46" t="s">
        <v>339</v>
      </c>
      <c r="BA144" s="47"/>
      <c r="BB144" s="2" t="s">
        <v>371</v>
      </c>
      <c r="BC144" s="137" t="s">
        <v>345</v>
      </c>
      <c r="BD144" s="17"/>
      <c r="BE144" s="17"/>
      <c r="BF144" s="17"/>
      <c r="BG144" s="57"/>
      <c r="BH144" s="57"/>
      <c r="BI144" s="57"/>
      <c r="BJ144" s="57"/>
      <c r="BK144" s="57"/>
    </row>
    <row r="145" spans="1:63" ht="15.65" customHeight="1" x14ac:dyDescent="0.35">
      <c r="A145" s="17"/>
      <c r="B145" s="113" t="s">
        <v>179</v>
      </c>
      <c r="C145" s="56"/>
      <c r="D145" s="76"/>
      <c r="E145" s="77"/>
      <c r="F145" s="132"/>
      <c r="G145" s="76"/>
      <c r="H145" s="76"/>
      <c r="I145" s="76"/>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6"/>
      <c r="AP145" s="79"/>
      <c r="AQ145" s="79"/>
      <c r="AR145" s="79"/>
      <c r="AS145" s="79"/>
      <c r="AT145" s="79"/>
      <c r="AU145" s="79"/>
      <c r="AV145" s="79"/>
      <c r="AW145" s="79"/>
      <c r="AX145" s="79"/>
      <c r="AY145" s="79"/>
      <c r="AZ145" s="79"/>
      <c r="BA145" s="79"/>
      <c r="BB145" s="2" t="str">
        <f>CONCATENATE(B145,"|","|",D145)</f>
        <v>National retail fuel prices (including taxes, per source and sector)||</v>
      </c>
      <c r="BC145" s="137"/>
      <c r="BD145" s="17"/>
      <c r="BE145" s="17"/>
      <c r="BF145" s="17"/>
      <c r="BG145" s="62"/>
      <c r="BH145" s="62"/>
      <c r="BI145" s="62"/>
      <c r="BJ145" s="17"/>
      <c r="BK145" s="17"/>
    </row>
    <row r="146" spans="1:63" ht="15.65" customHeight="1" x14ac:dyDescent="0.35">
      <c r="A146" s="17"/>
      <c r="B146" s="114" t="s">
        <v>180</v>
      </c>
      <c r="C146" s="56"/>
      <c r="D146" s="51" t="s">
        <v>181</v>
      </c>
      <c r="E146" s="123" t="s">
        <v>339</v>
      </c>
      <c r="F146" s="131"/>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46" t="s">
        <v>339</v>
      </c>
      <c r="AQ146" s="46" t="s">
        <v>339</v>
      </c>
      <c r="AR146" s="46" t="s">
        <v>339</v>
      </c>
      <c r="AS146" s="46" t="s">
        <v>339</v>
      </c>
      <c r="AT146" s="46" t="s">
        <v>339</v>
      </c>
      <c r="AU146" s="46" t="s">
        <v>339</v>
      </c>
      <c r="AV146" s="46" t="s">
        <v>339</v>
      </c>
      <c r="AW146" s="46" t="s">
        <v>339</v>
      </c>
      <c r="AX146" s="46" t="s">
        <v>339</v>
      </c>
      <c r="AY146" s="46" t="s">
        <v>339</v>
      </c>
      <c r="AZ146" s="46" t="s">
        <v>339</v>
      </c>
      <c r="BA146" s="47"/>
      <c r="BB146" s="2" t="s">
        <v>526</v>
      </c>
      <c r="BC146" s="137" t="s">
        <v>345</v>
      </c>
      <c r="BD146" s="17"/>
      <c r="BE146" s="17"/>
      <c r="BF146" s="17"/>
      <c r="BG146" s="57"/>
      <c r="BH146" s="57"/>
      <c r="BI146" s="57"/>
      <c r="BJ146" s="57"/>
      <c r="BK146" s="57"/>
    </row>
    <row r="147" spans="1:63" ht="15.65" customHeight="1" x14ac:dyDescent="0.35">
      <c r="A147" s="17"/>
      <c r="B147" s="114" t="s">
        <v>372</v>
      </c>
      <c r="C147" s="56"/>
      <c r="D147" s="51" t="s">
        <v>181</v>
      </c>
      <c r="E147" s="123" t="s">
        <v>339</v>
      </c>
      <c r="F147" s="131"/>
      <c r="G147" s="63"/>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46" t="s">
        <v>339</v>
      </c>
      <c r="AQ147" s="46" t="s">
        <v>339</v>
      </c>
      <c r="AR147" s="46" t="s">
        <v>339</v>
      </c>
      <c r="AS147" s="46" t="s">
        <v>339</v>
      </c>
      <c r="AT147" s="46" t="s">
        <v>339</v>
      </c>
      <c r="AU147" s="46" t="s">
        <v>339</v>
      </c>
      <c r="AV147" s="46" t="s">
        <v>339</v>
      </c>
      <c r="AW147" s="46" t="s">
        <v>339</v>
      </c>
      <c r="AX147" s="46" t="s">
        <v>339</v>
      </c>
      <c r="AY147" s="46" t="s">
        <v>339</v>
      </c>
      <c r="AZ147" s="46" t="s">
        <v>339</v>
      </c>
      <c r="BA147" s="47"/>
      <c r="BB147" s="2" t="s">
        <v>527</v>
      </c>
      <c r="BC147" s="137" t="s">
        <v>345</v>
      </c>
      <c r="BD147" s="17"/>
      <c r="BE147" s="17"/>
      <c r="BF147" s="17"/>
      <c r="BG147" s="62"/>
      <c r="BH147" s="62"/>
      <c r="BI147" s="62"/>
      <c r="BJ147" s="17"/>
      <c r="BK147" s="17"/>
    </row>
    <row r="148" spans="1:63" ht="15.65" customHeight="1" x14ac:dyDescent="0.35">
      <c r="A148" s="17"/>
      <c r="B148" s="114" t="s">
        <v>182</v>
      </c>
      <c r="C148" s="56"/>
      <c r="D148" s="51" t="s">
        <v>181</v>
      </c>
      <c r="E148" s="123" t="s">
        <v>339</v>
      </c>
      <c r="F148" s="131"/>
      <c r="G148" s="63"/>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46" t="s">
        <v>339</v>
      </c>
      <c r="AQ148" s="46" t="s">
        <v>339</v>
      </c>
      <c r="AR148" s="46" t="s">
        <v>339</v>
      </c>
      <c r="AS148" s="46" t="s">
        <v>339</v>
      </c>
      <c r="AT148" s="46" t="s">
        <v>339</v>
      </c>
      <c r="AU148" s="46" t="s">
        <v>339</v>
      </c>
      <c r="AV148" s="46" t="s">
        <v>339</v>
      </c>
      <c r="AW148" s="46" t="s">
        <v>339</v>
      </c>
      <c r="AX148" s="46" t="s">
        <v>339</v>
      </c>
      <c r="AY148" s="46" t="s">
        <v>339</v>
      </c>
      <c r="AZ148" s="46" t="s">
        <v>339</v>
      </c>
      <c r="BA148" s="47"/>
      <c r="BB148" s="2" t="s">
        <v>528</v>
      </c>
      <c r="BC148" s="137" t="s">
        <v>345</v>
      </c>
      <c r="BD148" s="17"/>
      <c r="BE148" s="17"/>
      <c r="BF148" s="17"/>
      <c r="BG148" s="57"/>
      <c r="BH148" s="57"/>
      <c r="BI148" s="57"/>
      <c r="BJ148" s="57"/>
      <c r="BK148" s="57"/>
    </row>
    <row r="149" spans="1:63" ht="15.65" customHeight="1" x14ac:dyDescent="0.35">
      <c r="A149" s="17"/>
      <c r="B149" s="114" t="s">
        <v>183</v>
      </c>
      <c r="C149" s="56"/>
      <c r="D149" s="51" t="s">
        <v>181</v>
      </c>
      <c r="E149" s="123" t="s">
        <v>339</v>
      </c>
      <c r="F149" s="131"/>
      <c r="G149" s="63"/>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46" t="s">
        <v>339</v>
      </c>
      <c r="AQ149" s="46" t="s">
        <v>339</v>
      </c>
      <c r="AR149" s="46" t="s">
        <v>339</v>
      </c>
      <c r="AS149" s="46" t="s">
        <v>339</v>
      </c>
      <c r="AT149" s="46" t="s">
        <v>339</v>
      </c>
      <c r="AU149" s="46" t="s">
        <v>339</v>
      </c>
      <c r="AV149" s="46" t="s">
        <v>339</v>
      </c>
      <c r="AW149" s="46" t="s">
        <v>339</v>
      </c>
      <c r="AX149" s="46" t="s">
        <v>339</v>
      </c>
      <c r="AY149" s="46" t="s">
        <v>339</v>
      </c>
      <c r="AZ149" s="46" t="s">
        <v>339</v>
      </c>
      <c r="BA149" s="47"/>
      <c r="BB149" s="2" t="s">
        <v>529</v>
      </c>
      <c r="BC149" s="137" t="s">
        <v>345</v>
      </c>
      <c r="BD149" s="17"/>
      <c r="BE149" s="17"/>
      <c r="BF149" s="17"/>
      <c r="BG149" s="62"/>
      <c r="BH149" s="62"/>
      <c r="BI149" s="62"/>
      <c r="BJ149" s="17"/>
      <c r="BK149" s="17"/>
    </row>
    <row r="150" spans="1:63" ht="15.65" customHeight="1" x14ac:dyDescent="0.35">
      <c r="A150" s="17"/>
      <c r="B150" s="114" t="s">
        <v>184</v>
      </c>
      <c r="C150" s="56"/>
      <c r="D150" s="51" t="s">
        <v>181</v>
      </c>
      <c r="E150" s="123" t="s">
        <v>339</v>
      </c>
      <c r="F150" s="131"/>
      <c r="G150" s="63"/>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46" t="s">
        <v>339</v>
      </c>
      <c r="AQ150" s="46" t="s">
        <v>339</v>
      </c>
      <c r="AR150" s="46" t="s">
        <v>339</v>
      </c>
      <c r="AS150" s="46" t="s">
        <v>339</v>
      </c>
      <c r="AT150" s="46" t="s">
        <v>339</v>
      </c>
      <c r="AU150" s="46" t="s">
        <v>339</v>
      </c>
      <c r="AV150" s="46" t="s">
        <v>339</v>
      </c>
      <c r="AW150" s="46" t="s">
        <v>339</v>
      </c>
      <c r="AX150" s="46" t="s">
        <v>339</v>
      </c>
      <c r="AY150" s="46" t="s">
        <v>339</v>
      </c>
      <c r="AZ150" s="46" t="s">
        <v>339</v>
      </c>
      <c r="BA150" s="47"/>
      <c r="BB150" s="2" t="s">
        <v>530</v>
      </c>
      <c r="BC150" s="137" t="s">
        <v>345</v>
      </c>
      <c r="BD150" s="17"/>
      <c r="BE150" s="17"/>
      <c r="BF150" s="17"/>
      <c r="BG150" s="57"/>
      <c r="BH150" s="57"/>
      <c r="BI150" s="57"/>
      <c r="BJ150" s="57"/>
      <c r="BK150" s="57"/>
    </row>
    <row r="151" spans="1:63" ht="15.65" customHeight="1" x14ac:dyDescent="0.35">
      <c r="A151" s="17"/>
      <c r="B151" s="114" t="s">
        <v>185</v>
      </c>
      <c r="C151" s="56"/>
      <c r="D151" s="51" t="s">
        <v>181</v>
      </c>
      <c r="E151" s="123" t="s">
        <v>339</v>
      </c>
      <c r="F151" s="131"/>
      <c r="G151" s="63"/>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46" t="s">
        <v>339</v>
      </c>
      <c r="AQ151" s="46" t="s">
        <v>339</v>
      </c>
      <c r="AR151" s="46" t="s">
        <v>339</v>
      </c>
      <c r="AS151" s="46" t="s">
        <v>339</v>
      </c>
      <c r="AT151" s="46" t="s">
        <v>339</v>
      </c>
      <c r="AU151" s="46" t="s">
        <v>339</v>
      </c>
      <c r="AV151" s="46" t="s">
        <v>339</v>
      </c>
      <c r="AW151" s="46" t="s">
        <v>339</v>
      </c>
      <c r="AX151" s="46" t="s">
        <v>339</v>
      </c>
      <c r="AY151" s="46" t="s">
        <v>339</v>
      </c>
      <c r="AZ151" s="46" t="s">
        <v>339</v>
      </c>
      <c r="BA151" s="47"/>
      <c r="BB151" s="2" t="s">
        <v>531</v>
      </c>
      <c r="BC151" s="137" t="s">
        <v>345</v>
      </c>
      <c r="BD151" s="17"/>
      <c r="BE151" s="17"/>
      <c r="BF151" s="17"/>
      <c r="BG151" s="62"/>
      <c r="BH151" s="62"/>
      <c r="BI151" s="62"/>
      <c r="BJ151" s="17"/>
      <c r="BK151" s="17"/>
    </row>
    <row r="152" spans="1:63" ht="15.65" customHeight="1" x14ac:dyDescent="0.35">
      <c r="A152" s="17"/>
      <c r="B152" s="114" t="s">
        <v>186</v>
      </c>
      <c r="C152" s="56"/>
      <c r="D152" s="51" t="s">
        <v>181</v>
      </c>
      <c r="E152" s="123" t="s">
        <v>339</v>
      </c>
      <c r="F152" s="131"/>
      <c r="G152" s="63"/>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46" t="s">
        <v>339</v>
      </c>
      <c r="AQ152" s="46" t="s">
        <v>339</v>
      </c>
      <c r="AR152" s="46" t="s">
        <v>339</v>
      </c>
      <c r="AS152" s="46" t="s">
        <v>339</v>
      </c>
      <c r="AT152" s="46" t="s">
        <v>339</v>
      </c>
      <c r="AU152" s="46" t="s">
        <v>339</v>
      </c>
      <c r="AV152" s="46" t="s">
        <v>339</v>
      </c>
      <c r="AW152" s="46" t="s">
        <v>339</v>
      </c>
      <c r="AX152" s="46" t="s">
        <v>339</v>
      </c>
      <c r="AY152" s="46" t="s">
        <v>339</v>
      </c>
      <c r="AZ152" s="46" t="s">
        <v>339</v>
      </c>
      <c r="BA152" s="47"/>
      <c r="BB152" s="2" t="s">
        <v>532</v>
      </c>
      <c r="BC152" s="137" t="s">
        <v>345</v>
      </c>
      <c r="BD152" s="17"/>
      <c r="BE152" s="17"/>
      <c r="BF152" s="17"/>
      <c r="BG152" s="57"/>
      <c r="BH152" s="57"/>
      <c r="BI152" s="57"/>
      <c r="BJ152" s="57"/>
      <c r="BK152" s="57"/>
    </row>
    <row r="153" spans="1:63" ht="15.65" customHeight="1" x14ac:dyDescent="0.35">
      <c r="A153" s="17"/>
      <c r="B153" s="114" t="s">
        <v>187</v>
      </c>
      <c r="C153" s="56"/>
      <c r="D153" s="51" t="s">
        <v>181</v>
      </c>
      <c r="E153" s="123" t="s">
        <v>339</v>
      </c>
      <c r="F153" s="131"/>
      <c r="G153" s="63"/>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46" t="s">
        <v>339</v>
      </c>
      <c r="AQ153" s="46" t="s">
        <v>339</v>
      </c>
      <c r="AR153" s="46" t="s">
        <v>339</v>
      </c>
      <c r="AS153" s="46" t="s">
        <v>339</v>
      </c>
      <c r="AT153" s="46" t="s">
        <v>339</v>
      </c>
      <c r="AU153" s="46" t="s">
        <v>339</v>
      </c>
      <c r="AV153" s="46" t="s">
        <v>339</v>
      </c>
      <c r="AW153" s="46" t="s">
        <v>339</v>
      </c>
      <c r="AX153" s="46" t="s">
        <v>339</v>
      </c>
      <c r="AY153" s="46" t="s">
        <v>339</v>
      </c>
      <c r="AZ153" s="46" t="s">
        <v>339</v>
      </c>
      <c r="BA153" s="47"/>
      <c r="BB153" s="2" t="s">
        <v>533</v>
      </c>
      <c r="BC153" s="137" t="s">
        <v>345</v>
      </c>
      <c r="BD153" s="17"/>
      <c r="BE153" s="17"/>
      <c r="BF153" s="17"/>
      <c r="BG153" s="62"/>
      <c r="BH153" s="62"/>
      <c r="BI153" s="62"/>
      <c r="BJ153" s="17"/>
      <c r="BK153" s="17"/>
    </row>
    <row r="154" spans="1:63" ht="15.65" customHeight="1" x14ac:dyDescent="0.35">
      <c r="A154" s="17"/>
      <c r="B154" s="114" t="s">
        <v>188</v>
      </c>
      <c r="C154" s="56"/>
      <c r="D154" s="51" t="s">
        <v>181</v>
      </c>
      <c r="E154" s="123" t="s">
        <v>339</v>
      </c>
      <c r="F154" s="131"/>
      <c r="G154" s="63"/>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46" t="s">
        <v>339</v>
      </c>
      <c r="AQ154" s="46" t="s">
        <v>339</v>
      </c>
      <c r="AR154" s="46" t="s">
        <v>339</v>
      </c>
      <c r="AS154" s="46" t="s">
        <v>339</v>
      </c>
      <c r="AT154" s="46" t="s">
        <v>339</v>
      </c>
      <c r="AU154" s="46" t="s">
        <v>339</v>
      </c>
      <c r="AV154" s="46" t="s">
        <v>339</v>
      </c>
      <c r="AW154" s="46" t="s">
        <v>339</v>
      </c>
      <c r="AX154" s="46" t="s">
        <v>339</v>
      </c>
      <c r="AY154" s="46" t="s">
        <v>339</v>
      </c>
      <c r="AZ154" s="46" t="s">
        <v>339</v>
      </c>
      <c r="BA154" s="47"/>
      <c r="BB154" s="2" t="s">
        <v>534</v>
      </c>
      <c r="BC154" s="137" t="s">
        <v>345</v>
      </c>
      <c r="BD154" s="17"/>
      <c r="BE154" s="17"/>
      <c r="BF154" s="17"/>
      <c r="BG154" s="57"/>
      <c r="BH154" s="57"/>
      <c r="BI154" s="57"/>
      <c r="BJ154" s="57"/>
      <c r="BK154" s="57"/>
    </row>
    <row r="155" spans="1:63" ht="15.65" customHeight="1" x14ac:dyDescent="0.35">
      <c r="A155" s="17"/>
      <c r="B155" s="114" t="s">
        <v>189</v>
      </c>
      <c r="C155" s="56"/>
      <c r="D155" s="51" t="s">
        <v>181</v>
      </c>
      <c r="E155" s="123" t="s">
        <v>339</v>
      </c>
      <c r="F155" s="131"/>
      <c r="G155" s="63"/>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46" t="s">
        <v>339</v>
      </c>
      <c r="AQ155" s="46" t="s">
        <v>339</v>
      </c>
      <c r="AR155" s="46" t="s">
        <v>339</v>
      </c>
      <c r="AS155" s="46" t="s">
        <v>339</v>
      </c>
      <c r="AT155" s="46" t="s">
        <v>339</v>
      </c>
      <c r="AU155" s="46" t="s">
        <v>339</v>
      </c>
      <c r="AV155" s="46" t="s">
        <v>339</v>
      </c>
      <c r="AW155" s="46" t="s">
        <v>339</v>
      </c>
      <c r="AX155" s="46" t="s">
        <v>339</v>
      </c>
      <c r="AY155" s="46" t="s">
        <v>339</v>
      </c>
      <c r="AZ155" s="46" t="s">
        <v>339</v>
      </c>
      <c r="BA155" s="47"/>
      <c r="BB155" s="2" t="s">
        <v>535</v>
      </c>
      <c r="BC155" s="137" t="s">
        <v>345</v>
      </c>
      <c r="BD155" s="17"/>
      <c r="BE155" s="17"/>
      <c r="BF155" s="17"/>
      <c r="BG155" s="62"/>
      <c r="BH155" s="62"/>
      <c r="BI155" s="62"/>
      <c r="BJ155" s="17"/>
      <c r="BK155" s="17"/>
    </row>
    <row r="156" spans="1:63" ht="15.65" customHeight="1" x14ac:dyDescent="0.35">
      <c r="A156" s="17"/>
      <c r="B156" s="114" t="s">
        <v>190</v>
      </c>
      <c r="C156" s="56"/>
      <c r="D156" s="51" t="s">
        <v>181</v>
      </c>
      <c r="E156" s="123" t="s">
        <v>339</v>
      </c>
      <c r="F156" s="131"/>
      <c r="G156" s="63"/>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46" t="s">
        <v>339</v>
      </c>
      <c r="AQ156" s="46" t="s">
        <v>339</v>
      </c>
      <c r="AR156" s="46" t="s">
        <v>339</v>
      </c>
      <c r="AS156" s="46" t="s">
        <v>339</v>
      </c>
      <c r="AT156" s="46" t="s">
        <v>339</v>
      </c>
      <c r="AU156" s="46" t="s">
        <v>339</v>
      </c>
      <c r="AV156" s="46" t="s">
        <v>339</v>
      </c>
      <c r="AW156" s="46" t="s">
        <v>339</v>
      </c>
      <c r="AX156" s="46" t="s">
        <v>339</v>
      </c>
      <c r="AY156" s="46" t="s">
        <v>339</v>
      </c>
      <c r="AZ156" s="46" t="s">
        <v>339</v>
      </c>
      <c r="BA156" s="47"/>
      <c r="BB156" s="2" t="s">
        <v>536</v>
      </c>
      <c r="BC156" s="137" t="s">
        <v>345</v>
      </c>
      <c r="BD156" s="17"/>
      <c r="BE156" s="17"/>
      <c r="BF156" s="17"/>
      <c r="BG156" s="57"/>
      <c r="BH156" s="57"/>
      <c r="BI156" s="57"/>
      <c r="BJ156" s="57"/>
      <c r="BK156" s="57"/>
    </row>
    <row r="157" spans="1:63" ht="15.65" customHeight="1" x14ac:dyDescent="0.35">
      <c r="A157" s="17"/>
      <c r="B157" s="114" t="s">
        <v>191</v>
      </c>
      <c r="C157" s="56"/>
      <c r="D157" s="51" t="s">
        <v>181</v>
      </c>
      <c r="E157" s="123" t="s">
        <v>339</v>
      </c>
      <c r="F157" s="131"/>
      <c r="G157" s="63"/>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46" t="s">
        <v>339</v>
      </c>
      <c r="AQ157" s="46" t="s">
        <v>339</v>
      </c>
      <c r="AR157" s="46" t="s">
        <v>339</v>
      </c>
      <c r="AS157" s="46" t="s">
        <v>339</v>
      </c>
      <c r="AT157" s="46" t="s">
        <v>339</v>
      </c>
      <c r="AU157" s="46" t="s">
        <v>339</v>
      </c>
      <c r="AV157" s="46" t="s">
        <v>339</v>
      </c>
      <c r="AW157" s="46" t="s">
        <v>339</v>
      </c>
      <c r="AX157" s="46" t="s">
        <v>339</v>
      </c>
      <c r="AY157" s="46" t="s">
        <v>339</v>
      </c>
      <c r="AZ157" s="46" t="s">
        <v>339</v>
      </c>
      <c r="BA157" s="47"/>
      <c r="BB157" s="2" t="s">
        <v>537</v>
      </c>
      <c r="BC157" s="137" t="s">
        <v>345</v>
      </c>
      <c r="BD157" s="17"/>
      <c r="BE157" s="17"/>
      <c r="BF157" s="17"/>
      <c r="BG157" s="62"/>
      <c r="BH157" s="62"/>
      <c r="BI157" s="62"/>
      <c r="BJ157" s="17"/>
      <c r="BK157" s="17"/>
    </row>
    <row r="158" spans="1:63" ht="21.65" customHeight="1" x14ac:dyDescent="0.35">
      <c r="A158" s="64"/>
      <c r="B158" s="80" t="s">
        <v>192</v>
      </c>
      <c r="C158" s="81"/>
      <c r="D158" s="82"/>
      <c r="E158" s="127"/>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68"/>
      <c r="BD158" s="17"/>
      <c r="BE158" s="17"/>
      <c r="BF158" s="17"/>
      <c r="BG158" s="57"/>
      <c r="BH158" s="57"/>
      <c r="BI158" s="57"/>
      <c r="BJ158" s="57"/>
      <c r="BK158" s="57"/>
    </row>
    <row r="159" spans="1:63" x14ac:dyDescent="0.35">
      <c r="A159" s="17"/>
      <c r="B159" s="116" t="s">
        <v>193</v>
      </c>
      <c r="C159" s="84"/>
      <c r="D159" s="85"/>
      <c r="E159" s="128"/>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86"/>
      <c r="AM159" s="86"/>
      <c r="AN159" s="86"/>
      <c r="AO159" s="86"/>
      <c r="AP159" s="86"/>
      <c r="AQ159" s="86"/>
      <c r="AR159" s="86"/>
      <c r="AS159" s="86"/>
      <c r="AT159" s="86"/>
      <c r="AU159" s="86"/>
      <c r="AV159" s="86"/>
      <c r="AW159" s="86"/>
      <c r="AX159" s="86"/>
      <c r="AY159" s="86"/>
      <c r="AZ159" s="86"/>
      <c r="BA159" s="86"/>
      <c r="BB159" s="86"/>
      <c r="BC159" s="70"/>
      <c r="BD159" s="17"/>
      <c r="BE159" s="17"/>
      <c r="BF159" s="17"/>
      <c r="BG159" s="62"/>
      <c r="BH159" s="62"/>
      <c r="BI159" s="62"/>
      <c r="BJ159" s="17"/>
      <c r="BK159" s="17"/>
    </row>
    <row r="160" spans="1:63" x14ac:dyDescent="0.35">
      <c r="A160" s="17"/>
      <c r="B160" s="113" t="s">
        <v>194</v>
      </c>
      <c r="C160" s="56"/>
      <c r="D160" s="87"/>
      <c r="E160" s="87"/>
      <c r="F160" s="133"/>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87"/>
      <c r="AH160" s="87"/>
      <c r="AI160" s="87"/>
      <c r="AJ160" s="87"/>
      <c r="AK160" s="87"/>
      <c r="AL160" s="87"/>
      <c r="AM160" s="87"/>
      <c r="AN160" s="87"/>
      <c r="AO160" s="87"/>
      <c r="AP160" s="87"/>
      <c r="AQ160" s="87"/>
      <c r="AR160" s="87"/>
      <c r="AS160" s="87"/>
      <c r="AT160" s="87"/>
      <c r="AU160" s="87"/>
      <c r="AV160" s="87"/>
      <c r="AW160" s="87"/>
      <c r="AX160" s="87"/>
      <c r="AY160" s="87"/>
      <c r="AZ160" s="87"/>
      <c r="BA160" s="87"/>
      <c r="BB160" s="142" t="str">
        <f>CONCATENATE(B160,"|","|",D160)</f>
        <v>Livestock||</v>
      </c>
      <c r="BC160" s="137"/>
      <c r="BD160" s="17"/>
      <c r="BE160" s="17"/>
      <c r="BF160" s="17"/>
      <c r="BG160" s="57"/>
      <c r="BH160" s="57"/>
      <c r="BI160" s="57"/>
      <c r="BJ160" s="57"/>
      <c r="BK160" s="57"/>
    </row>
    <row r="161" spans="1:63" ht="36" x14ac:dyDescent="0.35">
      <c r="A161" s="17"/>
      <c r="B161" s="114" t="s">
        <v>195</v>
      </c>
      <c r="C161" s="56"/>
      <c r="D161" s="51" t="s">
        <v>196</v>
      </c>
      <c r="E161" s="123" t="s">
        <v>338</v>
      </c>
      <c r="F161" s="131" t="s">
        <v>558</v>
      </c>
      <c r="G161" s="52">
        <v>2020</v>
      </c>
      <c r="H161" s="52">
        <v>84.3</v>
      </c>
      <c r="I161" s="52">
        <v>84.3</v>
      </c>
      <c r="J161" s="52">
        <v>83.6</v>
      </c>
      <c r="K161" s="52">
        <v>82.7</v>
      </c>
      <c r="L161" s="52">
        <v>83.1</v>
      </c>
      <c r="M161" s="52">
        <v>83.6</v>
      </c>
      <c r="N161" s="52">
        <v>84.2</v>
      </c>
      <c r="O161" s="52">
        <v>84.8</v>
      </c>
      <c r="P161" s="52">
        <v>85.5</v>
      </c>
      <c r="Q161" s="52">
        <v>86.2</v>
      </c>
      <c r="R161" s="52">
        <v>87.1</v>
      </c>
      <c r="S161" s="52">
        <v>87.9</v>
      </c>
      <c r="T161" s="52">
        <v>88.8</v>
      </c>
      <c r="U161" s="52">
        <v>88.8</v>
      </c>
      <c r="V161" s="52">
        <v>88.8</v>
      </c>
      <c r="W161" s="52">
        <v>88.8</v>
      </c>
      <c r="X161" s="52">
        <v>88.8</v>
      </c>
      <c r="Y161" s="52">
        <v>88.8</v>
      </c>
      <c r="Z161" s="52">
        <v>88.8</v>
      </c>
      <c r="AA161" s="52">
        <v>88.8</v>
      </c>
      <c r="AB161" s="52">
        <v>88.8</v>
      </c>
      <c r="AC161" s="52">
        <v>88.8</v>
      </c>
      <c r="AD161" s="52">
        <v>88.8</v>
      </c>
      <c r="AE161" s="52">
        <v>88.8</v>
      </c>
      <c r="AF161" s="52">
        <v>88.8</v>
      </c>
      <c r="AG161" s="52">
        <v>88.8</v>
      </c>
      <c r="AH161" s="52">
        <v>88.8</v>
      </c>
      <c r="AI161" s="52">
        <v>88.8</v>
      </c>
      <c r="AJ161" s="52">
        <v>88.8</v>
      </c>
      <c r="AK161" s="52">
        <v>88.8</v>
      </c>
      <c r="AL161" s="52">
        <v>88.8</v>
      </c>
      <c r="AM161" s="52">
        <v>88.8</v>
      </c>
      <c r="AN161" s="52" t="s">
        <v>559</v>
      </c>
      <c r="AO161" s="52">
        <v>2022</v>
      </c>
      <c r="AP161" s="46" t="s">
        <v>339</v>
      </c>
      <c r="AQ161" s="46" t="s">
        <v>339</v>
      </c>
      <c r="AR161" s="46" t="s">
        <v>339</v>
      </c>
      <c r="AS161" s="46" t="s">
        <v>339</v>
      </c>
      <c r="AT161" s="46" t="s">
        <v>339</v>
      </c>
      <c r="AU161" s="46" t="s">
        <v>339</v>
      </c>
      <c r="AV161" s="46" t="s">
        <v>339</v>
      </c>
      <c r="AW161" s="46" t="s">
        <v>339</v>
      </c>
      <c r="AX161" s="46" t="s">
        <v>339</v>
      </c>
      <c r="AY161" s="46" t="s">
        <v>339</v>
      </c>
      <c r="AZ161" s="46" t="s">
        <v>339</v>
      </c>
      <c r="BA161" s="47" t="s">
        <v>558</v>
      </c>
      <c r="BB161" s="142" t="s">
        <v>373</v>
      </c>
      <c r="BC161" s="137"/>
      <c r="BD161" s="17"/>
      <c r="BE161" s="17"/>
      <c r="BF161" s="17"/>
      <c r="BG161" s="62"/>
      <c r="BH161" s="62"/>
      <c r="BI161" s="62"/>
      <c r="BJ161" s="17"/>
      <c r="BK161" s="17"/>
    </row>
    <row r="162" spans="1:63" ht="36" x14ac:dyDescent="0.35">
      <c r="A162" s="17"/>
      <c r="B162" s="114" t="s">
        <v>197</v>
      </c>
      <c r="C162" s="56"/>
      <c r="D162" s="51" t="s">
        <v>196</v>
      </c>
      <c r="E162" s="123" t="s">
        <v>338</v>
      </c>
      <c r="F162" s="131" t="s">
        <v>558</v>
      </c>
      <c r="G162" s="52">
        <v>2020</v>
      </c>
      <c r="H162" s="52">
        <v>169</v>
      </c>
      <c r="I162" s="52">
        <v>169</v>
      </c>
      <c r="J162" s="52">
        <v>167.1</v>
      </c>
      <c r="K162" s="52">
        <v>167.5</v>
      </c>
      <c r="L162" s="52">
        <v>168.8</v>
      </c>
      <c r="M162" s="52">
        <v>170.3</v>
      </c>
      <c r="N162" s="52">
        <v>172.7</v>
      </c>
      <c r="O162" s="52">
        <v>175.3</v>
      </c>
      <c r="P162" s="52">
        <v>178.3</v>
      </c>
      <c r="Q162" s="52">
        <v>181.7</v>
      </c>
      <c r="R162" s="52">
        <v>185.5</v>
      </c>
      <c r="S162" s="52">
        <v>189.7</v>
      </c>
      <c r="T162" s="52">
        <v>194.4</v>
      </c>
      <c r="U162" s="52">
        <v>194.4</v>
      </c>
      <c r="V162" s="52">
        <v>194.4</v>
      </c>
      <c r="W162" s="52">
        <v>194.4</v>
      </c>
      <c r="X162" s="52">
        <v>194.4</v>
      </c>
      <c r="Y162" s="52">
        <v>194.4</v>
      </c>
      <c r="Z162" s="52">
        <v>194.4</v>
      </c>
      <c r="AA162" s="52">
        <v>194.4</v>
      </c>
      <c r="AB162" s="52">
        <v>194.4</v>
      </c>
      <c r="AC162" s="52">
        <v>194.4</v>
      </c>
      <c r="AD162" s="52">
        <v>194.4</v>
      </c>
      <c r="AE162" s="52">
        <v>194.4</v>
      </c>
      <c r="AF162" s="52">
        <v>194.4</v>
      </c>
      <c r="AG162" s="52">
        <v>194.4</v>
      </c>
      <c r="AH162" s="52">
        <v>194.4</v>
      </c>
      <c r="AI162" s="52">
        <v>194.4</v>
      </c>
      <c r="AJ162" s="52">
        <v>194.4</v>
      </c>
      <c r="AK162" s="52">
        <v>194.4</v>
      </c>
      <c r="AL162" s="52">
        <v>194.4</v>
      </c>
      <c r="AM162" s="52">
        <v>194.4</v>
      </c>
      <c r="AN162" s="52" t="s">
        <v>559</v>
      </c>
      <c r="AO162" s="52">
        <v>2022</v>
      </c>
      <c r="AP162" s="46" t="s">
        <v>339</v>
      </c>
      <c r="AQ162" s="46" t="s">
        <v>339</v>
      </c>
      <c r="AR162" s="46" t="s">
        <v>339</v>
      </c>
      <c r="AS162" s="46" t="s">
        <v>339</v>
      </c>
      <c r="AT162" s="46" t="s">
        <v>339</v>
      </c>
      <c r="AU162" s="46" t="s">
        <v>339</v>
      </c>
      <c r="AV162" s="46" t="s">
        <v>339</v>
      </c>
      <c r="AW162" s="46" t="s">
        <v>339</v>
      </c>
      <c r="AX162" s="46" t="s">
        <v>339</v>
      </c>
      <c r="AY162" s="46" t="s">
        <v>339</v>
      </c>
      <c r="AZ162" s="46" t="s">
        <v>339</v>
      </c>
      <c r="BA162" s="47" t="s">
        <v>558</v>
      </c>
      <c r="BB162" s="142" t="s">
        <v>374</v>
      </c>
      <c r="BC162" s="137"/>
      <c r="BD162" s="17"/>
      <c r="BE162" s="17"/>
      <c r="BF162" s="17"/>
      <c r="BG162" s="57"/>
      <c r="BH162" s="57"/>
      <c r="BI162" s="57"/>
      <c r="BJ162" s="57"/>
      <c r="BK162" s="57"/>
    </row>
    <row r="163" spans="1:63" ht="36" x14ac:dyDescent="0.35">
      <c r="A163" s="17"/>
      <c r="B163" s="114" t="s">
        <v>198</v>
      </c>
      <c r="C163" s="56"/>
      <c r="D163" s="51" t="s">
        <v>196</v>
      </c>
      <c r="E163" s="123" t="s">
        <v>338</v>
      </c>
      <c r="F163" s="131" t="s">
        <v>558</v>
      </c>
      <c r="G163" s="52">
        <v>2020</v>
      </c>
      <c r="H163" s="52">
        <v>75.3</v>
      </c>
      <c r="I163" s="52">
        <v>75.3</v>
      </c>
      <c r="J163" s="52">
        <v>73.2</v>
      </c>
      <c r="K163" s="52">
        <v>81.900000000000006</v>
      </c>
      <c r="L163" s="52">
        <v>88.2</v>
      </c>
      <c r="M163" s="52">
        <v>92.7</v>
      </c>
      <c r="N163" s="52">
        <v>96.8</v>
      </c>
      <c r="O163" s="52">
        <v>101</v>
      </c>
      <c r="P163" s="52">
        <v>104.7</v>
      </c>
      <c r="Q163" s="52">
        <v>107.8</v>
      </c>
      <c r="R163" s="52">
        <v>110.7</v>
      </c>
      <c r="S163" s="52">
        <v>113.6</v>
      </c>
      <c r="T163" s="52">
        <v>116.3</v>
      </c>
      <c r="U163" s="52">
        <v>116.3</v>
      </c>
      <c r="V163" s="52">
        <v>116.3</v>
      </c>
      <c r="W163" s="52">
        <v>116.3</v>
      </c>
      <c r="X163" s="52">
        <v>116.3</v>
      </c>
      <c r="Y163" s="52">
        <v>116.3</v>
      </c>
      <c r="Z163" s="52">
        <v>116.3</v>
      </c>
      <c r="AA163" s="52">
        <v>116.3</v>
      </c>
      <c r="AB163" s="52">
        <v>116.3</v>
      </c>
      <c r="AC163" s="52">
        <v>116.3</v>
      </c>
      <c r="AD163" s="52">
        <v>116.3</v>
      </c>
      <c r="AE163" s="52">
        <v>116.3</v>
      </c>
      <c r="AF163" s="52">
        <v>116.3</v>
      </c>
      <c r="AG163" s="52">
        <v>116.3</v>
      </c>
      <c r="AH163" s="52">
        <v>116.3</v>
      </c>
      <c r="AI163" s="52">
        <v>116.3</v>
      </c>
      <c r="AJ163" s="52">
        <v>116.3</v>
      </c>
      <c r="AK163" s="52">
        <v>116.3</v>
      </c>
      <c r="AL163" s="52">
        <v>116.3</v>
      </c>
      <c r="AM163" s="52">
        <v>116.3</v>
      </c>
      <c r="AN163" s="52" t="s">
        <v>559</v>
      </c>
      <c r="AO163" s="52">
        <v>2022</v>
      </c>
      <c r="AP163" s="46" t="s">
        <v>339</v>
      </c>
      <c r="AQ163" s="46" t="s">
        <v>339</v>
      </c>
      <c r="AR163" s="46" t="s">
        <v>339</v>
      </c>
      <c r="AS163" s="46" t="s">
        <v>339</v>
      </c>
      <c r="AT163" s="46" t="s">
        <v>339</v>
      </c>
      <c r="AU163" s="46" t="s">
        <v>339</v>
      </c>
      <c r="AV163" s="46" t="s">
        <v>339</v>
      </c>
      <c r="AW163" s="46" t="s">
        <v>339</v>
      </c>
      <c r="AX163" s="46" t="s">
        <v>339</v>
      </c>
      <c r="AY163" s="46" t="s">
        <v>339</v>
      </c>
      <c r="AZ163" s="46" t="s">
        <v>339</v>
      </c>
      <c r="BA163" s="47" t="s">
        <v>558</v>
      </c>
      <c r="BB163" s="142" t="s">
        <v>375</v>
      </c>
      <c r="BC163" s="137"/>
      <c r="BD163" s="17"/>
      <c r="BE163" s="17"/>
      <c r="BF163" s="17"/>
      <c r="BG163" s="62"/>
      <c r="BH163" s="62"/>
      <c r="BI163" s="62"/>
      <c r="BJ163" s="17"/>
      <c r="BK163" s="17"/>
    </row>
    <row r="164" spans="1:63" ht="36" x14ac:dyDescent="0.35">
      <c r="A164" s="17"/>
      <c r="B164" s="114" t="s">
        <v>199</v>
      </c>
      <c r="C164" s="56"/>
      <c r="D164" s="51" t="s">
        <v>196</v>
      </c>
      <c r="E164" s="123" t="s">
        <v>338</v>
      </c>
      <c r="F164" s="131" t="s">
        <v>558</v>
      </c>
      <c r="G164" s="52">
        <v>2020</v>
      </c>
      <c r="H164" s="52">
        <v>316.8</v>
      </c>
      <c r="I164" s="52">
        <v>316.8</v>
      </c>
      <c r="J164" s="52">
        <v>307.8</v>
      </c>
      <c r="K164" s="52">
        <v>290.39999999999998</v>
      </c>
      <c r="L164" s="52">
        <v>293.7</v>
      </c>
      <c r="M164" s="52">
        <v>292.39999999999998</v>
      </c>
      <c r="N164" s="52">
        <v>299.39999999999998</v>
      </c>
      <c r="O164" s="52">
        <v>301.3</v>
      </c>
      <c r="P164" s="52">
        <v>303.5</v>
      </c>
      <c r="Q164" s="52">
        <v>304.60000000000002</v>
      </c>
      <c r="R164" s="52">
        <v>305</v>
      </c>
      <c r="S164" s="52">
        <v>304.3</v>
      </c>
      <c r="T164" s="52">
        <v>303.89999999999998</v>
      </c>
      <c r="U164" s="52">
        <v>303.89999999999998</v>
      </c>
      <c r="V164" s="52">
        <v>303.89999999999998</v>
      </c>
      <c r="W164" s="52">
        <v>303.89999999999998</v>
      </c>
      <c r="X164" s="52">
        <v>303.89999999999998</v>
      </c>
      <c r="Y164" s="52">
        <v>303.89999999999998</v>
      </c>
      <c r="Z164" s="52">
        <v>303.89999999999998</v>
      </c>
      <c r="AA164" s="52">
        <v>303.89999999999998</v>
      </c>
      <c r="AB164" s="52">
        <v>303.89999999999998</v>
      </c>
      <c r="AC164" s="52">
        <v>303.89999999999998</v>
      </c>
      <c r="AD164" s="52">
        <v>303.89999999999998</v>
      </c>
      <c r="AE164" s="52">
        <v>303.89999999999998</v>
      </c>
      <c r="AF164" s="52">
        <v>303.89999999999998</v>
      </c>
      <c r="AG164" s="52">
        <v>303.89999999999998</v>
      </c>
      <c r="AH164" s="52">
        <v>303.89999999999998</v>
      </c>
      <c r="AI164" s="52">
        <v>303.89999999999998</v>
      </c>
      <c r="AJ164" s="52">
        <v>303.89999999999998</v>
      </c>
      <c r="AK164" s="52">
        <v>303.89999999999998</v>
      </c>
      <c r="AL164" s="52">
        <v>303.89999999999998</v>
      </c>
      <c r="AM164" s="52">
        <v>303.89999999999998</v>
      </c>
      <c r="AN164" s="52" t="s">
        <v>559</v>
      </c>
      <c r="AO164" s="52">
        <v>2022</v>
      </c>
      <c r="AP164" s="46" t="s">
        <v>339</v>
      </c>
      <c r="AQ164" s="46" t="s">
        <v>339</v>
      </c>
      <c r="AR164" s="46" t="s">
        <v>339</v>
      </c>
      <c r="AS164" s="46" t="s">
        <v>339</v>
      </c>
      <c r="AT164" s="46" t="s">
        <v>339</v>
      </c>
      <c r="AU164" s="46" t="s">
        <v>339</v>
      </c>
      <c r="AV164" s="46" t="s">
        <v>339</v>
      </c>
      <c r="AW164" s="46" t="s">
        <v>339</v>
      </c>
      <c r="AX164" s="46" t="s">
        <v>339</v>
      </c>
      <c r="AY164" s="46" t="s">
        <v>339</v>
      </c>
      <c r="AZ164" s="46" t="s">
        <v>339</v>
      </c>
      <c r="BA164" s="47" t="s">
        <v>558</v>
      </c>
      <c r="BB164" s="142" t="s">
        <v>376</v>
      </c>
      <c r="BC164" s="137"/>
      <c r="BD164" s="17"/>
      <c r="BE164" s="17"/>
      <c r="BF164" s="17"/>
      <c r="BG164" s="57"/>
      <c r="BH164" s="57"/>
      <c r="BI164" s="57"/>
      <c r="BJ164" s="57"/>
      <c r="BK164" s="57"/>
    </row>
    <row r="165" spans="1:63" ht="36" x14ac:dyDescent="0.35">
      <c r="A165" s="17"/>
      <c r="B165" s="114" t="s">
        <v>200</v>
      </c>
      <c r="C165" s="56"/>
      <c r="D165" s="51" t="s">
        <v>196</v>
      </c>
      <c r="E165" s="123" t="s">
        <v>338</v>
      </c>
      <c r="F165" s="131" t="s">
        <v>558</v>
      </c>
      <c r="G165" s="52">
        <v>2020</v>
      </c>
      <c r="H165" s="52" t="s">
        <v>582</v>
      </c>
      <c r="I165" s="52" t="s">
        <v>583</v>
      </c>
      <c r="J165" s="52" t="s">
        <v>581</v>
      </c>
      <c r="K165" s="52" t="s">
        <v>580</v>
      </c>
      <c r="L165" s="52" t="s">
        <v>579</v>
      </c>
      <c r="M165" s="52" t="s">
        <v>578</v>
      </c>
      <c r="N165" s="52" t="s">
        <v>564</v>
      </c>
      <c r="O165" s="52" t="s">
        <v>577</v>
      </c>
      <c r="P165" s="52" t="s">
        <v>576</v>
      </c>
      <c r="Q165" s="52" t="s">
        <v>575</v>
      </c>
      <c r="R165" s="52" t="s">
        <v>574</v>
      </c>
      <c r="S165" s="52" t="s">
        <v>567</v>
      </c>
      <c r="T165" s="52" t="s">
        <v>570</v>
      </c>
      <c r="U165" s="52" t="s">
        <v>570</v>
      </c>
      <c r="V165" s="52" t="s">
        <v>570</v>
      </c>
      <c r="W165" s="52" t="s">
        <v>570</v>
      </c>
      <c r="X165" s="52" t="s">
        <v>570</v>
      </c>
      <c r="Y165" s="52" t="s">
        <v>570</v>
      </c>
      <c r="Z165" s="52" t="s">
        <v>570</v>
      </c>
      <c r="AA165" s="52" t="s">
        <v>570</v>
      </c>
      <c r="AB165" s="52" t="s">
        <v>570</v>
      </c>
      <c r="AC165" s="52" t="s">
        <v>570</v>
      </c>
      <c r="AD165" s="52" t="s">
        <v>570</v>
      </c>
      <c r="AE165" s="52" t="s">
        <v>570</v>
      </c>
      <c r="AF165" s="52" t="s">
        <v>570</v>
      </c>
      <c r="AG165" s="52" t="s">
        <v>570</v>
      </c>
      <c r="AH165" s="52" t="s">
        <v>570</v>
      </c>
      <c r="AI165" s="52" t="s">
        <v>570</v>
      </c>
      <c r="AJ165" s="52" t="s">
        <v>570</v>
      </c>
      <c r="AK165" s="52" t="s">
        <v>570</v>
      </c>
      <c r="AL165" s="52" t="s">
        <v>570</v>
      </c>
      <c r="AM165" s="52" t="s">
        <v>570</v>
      </c>
      <c r="AN165" s="52" t="s">
        <v>559</v>
      </c>
      <c r="AO165" s="52">
        <v>2022</v>
      </c>
      <c r="AP165" s="46" t="s">
        <v>339</v>
      </c>
      <c r="AQ165" s="46" t="s">
        <v>339</v>
      </c>
      <c r="AR165" s="46" t="s">
        <v>339</v>
      </c>
      <c r="AS165" s="46" t="s">
        <v>339</v>
      </c>
      <c r="AT165" s="46" t="s">
        <v>339</v>
      </c>
      <c r="AU165" s="46" t="s">
        <v>339</v>
      </c>
      <c r="AV165" s="46" t="s">
        <v>339</v>
      </c>
      <c r="AW165" s="46" t="s">
        <v>339</v>
      </c>
      <c r="AX165" s="46" t="s">
        <v>339</v>
      </c>
      <c r="AY165" s="46" t="s">
        <v>339</v>
      </c>
      <c r="AZ165" s="46" t="s">
        <v>339</v>
      </c>
      <c r="BA165" s="47" t="s">
        <v>558</v>
      </c>
      <c r="BB165" s="142" t="s">
        <v>377</v>
      </c>
      <c r="BC165" s="137"/>
      <c r="BD165" s="17"/>
      <c r="BE165" s="17"/>
      <c r="BF165" s="17"/>
      <c r="BG165" s="62"/>
      <c r="BH165" s="62"/>
      <c r="BI165" s="62"/>
      <c r="BJ165" s="17"/>
      <c r="BK165" s="17"/>
    </row>
    <row r="166" spans="1:63" ht="36" x14ac:dyDescent="0.35">
      <c r="A166" s="17"/>
      <c r="B166" s="113" t="s">
        <v>201</v>
      </c>
      <c r="C166" s="56"/>
      <c r="D166" s="51" t="s">
        <v>202</v>
      </c>
      <c r="E166" s="123" t="s">
        <v>338</v>
      </c>
      <c r="F166" s="131" t="s">
        <v>558</v>
      </c>
      <c r="G166" s="52">
        <v>2020</v>
      </c>
      <c r="H166" s="52">
        <v>41.49</v>
      </c>
      <c r="I166" s="52">
        <v>41.49</v>
      </c>
      <c r="J166" s="52">
        <v>44.33</v>
      </c>
      <c r="K166" s="52">
        <v>41.77</v>
      </c>
      <c r="L166" s="52">
        <v>41.79</v>
      </c>
      <c r="M166" s="52">
        <v>41.81</v>
      </c>
      <c r="N166" s="52">
        <v>41.83</v>
      </c>
      <c r="O166" s="52">
        <v>41.67</v>
      </c>
      <c r="P166" s="52">
        <v>41.8</v>
      </c>
      <c r="Q166" s="52">
        <v>41.91</v>
      </c>
      <c r="R166" s="52">
        <v>41.99</v>
      </c>
      <c r="S166" s="52">
        <v>42.06</v>
      </c>
      <c r="T166" s="52">
        <v>38.42</v>
      </c>
      <c r="U166" s="52">
        <v>38.42</v>
      </c>
      <c r="V166" s="52">
        <v>38.42</v>
      </c>
      <c r="W166" s="52">
        <v>38.42</v>
      </c>
      <c r="X166" s="52">
        <v>38.42</v>
      </c>
      <c r="Y166" s="52">
        <v>38.42</v>
      </c>
      <c r="Z166" s="52">
        <v>38.42</v>
      </c>
      <c r="AA166" s="52">
        <v>38.42</v>
      </c>
      <c r="AB166" s="52">
        <v>38.42</v>
      </c>
      <c r="AC166" s="52">
        <v>38.42</v>
      </c>
      <c r="AD166" s="52">
        <v>38.42</v>
      </c>
      <c r="AE166" s="52">
        <v>38.42</v>
      </c>
      <c r="AF166" s="52">
        <v>38.42</v>
      </c>
      <c r="AG166" s="52">
        <v>38.42</v>
      </c>
      <c r="AH166" s="52">
        <v>38.42</v>
      </c>
      <c r="AI166" s="52">
        <v>38.42</v>
      </c>
      <c r="AJ166" s="52">
        <v>38.42</v>
      </c>
      <c r="AK166" s="52">
        <v>38.42</v>
      </c>
      <c r="AL166" s="52">
        <v>38.42</v>
      </c>
      <c r="AM166" s="52">
        <v>38.42</v>
      </c>
      <c r="AN166" s="52" t="s">
        <v>562</v>
      </c>
      <c r="AO166" s="52">
        <v>2022</v>
      </c>
      <c r="AP166" s="46" t="s">
        <v>339</v>
      </c>
      <c r="AQ166" s="46" t="s">
        <v>339</v>
      </c>
      <c r="AR166" s="46" t="s">
        <v>339</v>
      </c>
      <c r="AS166" s="46" t="s">
        <v>339</v>
      </c>
      <c r="AT166" s="46" t="s">
        <v>339</v>
      </c>
      <c r="AU166" s="46" t="s">
        <v>339</v>
      </c>
      <c r="AV166" s="46" t="s">
        <v>339</v>
      </c>
      <c r="AW166" s="46" t="s">
        <v>339</v>
      </c>
      <c r="AX166" s="46" t="s">
        <v>339</v>
      </c>
      <c r="AY166" s="46" t="s">
        <v>339</v>
      </c>
      <c r="AZ166" s="46" t="s">
        <v>339</v>
      </c>
      <c r="BA166" s="47" t="s">
        <v>558</v>
      </c>
      <c r="BB166" s="2" t="s">
        <v>203</v>
      </c>
      <c r="BC166" s="137"/>
      <c r="BD166" s="17"/>
      <c r="BE166" s="17"/>
      <c r="BF166" s="17"/>
      <c r="BG166" s="57"/>
      <c r="BH166" s="57"/>
      <c r="BI166" s="57"/>
      <c r="BJ166" s="57"/>
      <c r="BK166" s="57"/>
    </row>
    <row r="167" spans="1:63" ht="36" x14ac:dyDescent="0.35">
      <c r="A167" s="17"/>
      <c r="B167" s="113" t="s">
        <v>204</v>
      </c>
      <c r="C167" s="56"/>
      <c r="D167" s="51" t="s">
        <v>202</v>
      </c>
      <c r="E167" s="123" t="s">
        <v>338</v>
      </c>
      <c r="F167" s="131" t="s">
        <v>558</v>
      </c>
      <c r="G167" s="52">
        <v>2020</v>
      </c>
      <c r="H167" s="52" t="s">
        <v>563</v>
      </c>
      <c r="I167" s="52" t="s">
        <v>563</v>
      </c>
      <c r="J167" s="52" t="s">
        <v>626</v>
      </c>
      <c r="K167" s="52" t="s">
        <v>627</v>
      </c>
      <c r="L167" s="52" t="s">
        <v>628</v>
      </c>
      <c r="M167" s="52" t="s">
        <v>629</v>
      </c>
      <c r="N167" s="52" t="s">
        <v>630</v>
      </c>
      <c r="O167" s="52" t="s">
        <v>631</v>
      </c>
      <c r="P167" s="52" t="s">
        <v>632</v>
      </c>
      <c r="Q167" s="52" t="s">
        <v>633</v>
      </c>
      <c r="R167" s="52" t="s">
        <v>634</v>
      </c>
      <c r="S167" s="52" t="s">
        <v>635</v>
      </c>
      <c r="T167" s="52" t="s">
        <v>636</v>
      </c>
      <c r="U167" s="52" t="s">
        <v>572</v>
      </c>
      <c r="V167" s="52" t="s">
        <v>637</v>
      </c>
      <c r="W167" s="52" t="s">
        <v>638</v>
      </c>
      <c r="X167" s="52" t="s">
        <v>598</v>
      </c>
      <c r="Y167" s="52" t="s">
        <v>639</v>
      </c>
      <c r="Z167" s="52" t="s">
        <v>600</v>
      </c>
      <c r="AA167" s="52" t="s">
        <v>601</v>
      </c>
      <c r="AB167" s="52" t="s">
        <v>640</v>
      </c>
      <c r="AC167" s="52" t="s">
        <v>641</v>
      </c>
      <c r="AD167" s="52" t="s">
        <v>642</v>
      </c>
      <c r="AE167" s="52" t="s">
        <v>643</v>
      </c>
      <c r="AF167" s="52" t="s">
        <v>606</v>
      </c>
      <c r="AG167" s="52" t="s">
        <v>644</v>
      </c>
      <c r="AH167" s="52" t="s">
        <v>645</v>
      </c>
      <c r="AI167" s="52" t="s">
        <v>646</v>
      </c>
      <c r="AJ167" s="52" t="s">
        <v>647</v>
      </c>
      <c r="AK167" s="52" t="s">
        <v>648</v>
      </c>
      <c r="AL167" s="52" t="s">
        <v>649</v>
      </c>
      <c r="AM167" s="52" t="s">
        <v>650</v>
      </c>
      <c r="AN167" s="52" t="s">
        <v>561</v>
      </c>
      <c r="AO167" s="52">
        <v>2022</v>
      </c>
      <c r="AP167" s="46" t="s">
        <v>339</v>
      </c>
      <c r="AQ167" s="46" t="s">
        <v>339</v>
      </c>
      <c r="AR167" s="46" t="s">
        <v>339</v>
      </c>
      <c r="AS167" s="46" t="s">
        <v>339</v>
      </c>
      <c r="AT167" s="46" t="s">
        <v>339</v>
      </c>
      <c r="AU167" s="46" t="s">
        <v>339</v>
      </c>
      <c r="AV167" s="46" t="s">
        <v>339</v>
      </c>
      <c r="AW167" s="46" t="s">
        <v>339</v>
      </c>
      <c r="AX167" s="46" t="s">
        <v>339</v>
      </c>
      <c r="AY167" s="46" t="s">
        <v>339</v>
      </c>
      <c r="AZ167" s="46" t="s">
        <v>339</v>
      </c>
      <c r="BA167" s="47" t="s">
        <v>558</v>
      </c>
      <c r="BB167" s="2" t="s">
        <v>205</v>
      </c>
      <c r="BC167" s="137"/>
      <c r="BD167" s="17"/>
      <c r="BE167" s="17"/>
      <c r="BF167" s="17"/>
      <c r="BG167" s="62"/>
      <c r="BH167" s="62"/>
      <c r="BI167" s="62"/>
      <c r="BJ167" s="17"/>
      <c r="BK167" s="17"/>
    </row>
    <row r="168" spans="1:63" ht="18.649999999999999" customHeight="1" x14ac:dyDescent="0.35">
      <c r="A168" s="17"/>
      <c r="B168" s="113" t="s">
        <v>206</v>
      </c>
      <c r="C168" s="56"/>
      <c r="D168" s="51" t="s">
        <v>202</v>
      </c>
      <c r="E168" s="123" t="s">
        <v>339</v>
      </c>
      <c r="F168" s="131"/>
      <c r="G168" s="131"/>
      <c r="H168" s="131"/>
      <c r="I168" s="131"/>
      <c r="J168" s="131"/>
      <c r="K168" s="131"/>
      <c r="L168" s="131"/>
      <c r="M168" s="131"/>
      <c r="N168" s="131"/>
      <c r="O168" s="131"/>
      <c r="P168" s="131"/>
      <c r="Q168" s="131"/>
      <c r="R168" s="131"/>
      <c r="S168" s="131"/>
      <c r="T168" s="131"/>
      <c r="U168" s="131"/>
      <c r="V168" s="131"/>
      <c r="W168" s="131"/>
      <c r="X168" s="131"/>
      <c r="Y168" s="131"/>
      <c r="Z168" s="131"/>
      <c r="AA168" s="131"/>
      <c r="AB168" s="131"/>
      <c r="AC168" s="131"/>
      <c r="AD168" s="131"/>
      <c r="AE168" s="131"/>
      <c r="AF168" s="131"/>
      <c r="AG168" s="131"/>
      <c r="AH168" s="131"/>
      <c r="AI168" s="131"/>
      <c r="AJ168" s="131"/>
      <c r="AK168" s="131"/>
      <c r="AL168" s="131"/>
      <c r="AM168" s="131"/>
      <c r="AN168" s="131"/>
      <c r="AO168" s="131"/>
      <c r="AP168" s="46" t="s">
        <v>339</v>
      </c>
      <c r="AQ168" s="46" t="s">
        <v>339</v>
      </c>
      <c r="AR168" s="46" t="s">
        <v>339</v>
      </c>
      <c r="AS168" s="46" t="s">
        <v>339</v>
      </c>
      <c r="AT168" s="46" t="s">
        <v>339</v>
      </c>
      <c r="AU168" s="46" t="s">
        <v>339</v>
      </c>
      <c r="AV168" s="46" t="s">
        <v>339</v>
      </c>
      <c r="AW168" s="46" t="s">
        <v>339</v>
      </c>
      <c r="AX168" s="46" t="s">
        <v>339</v>
      </c>
      <c r="AY168" s="46" t="s">
        <v>339</v>
      </c>
      <c r="AZ168" s="46" t="s">
        <v>339</v>
      </c>
      <c r="BA168" s="47" t="s">
        <v>557</v>
      </c>
      <c r="BB168" s="2" t="s">
        <v>207</v>
      </c>
      <c r="BC168" s="137"/>
      <c r="BD168" s="17"/>
      <c r="BE168" s="17"/>
      <c r="BF168" s="17"/>
      <c r="BG168" s="57"/>
      <c r="BH168" s="57"/>
      <c r="BI168" s="57"/>
      <c r="BJ168" s="57"/>
      <c r="BK168" s="57"/>
    </row>
    <row r="169" spans="1:63" ht="36" x14ac:dyDescent="0.35">
      <c r="A169" s="17"/>
      <c r="B169" s="113" t="s">
        <v>208</v>
      </c>
      <c r="C169" s="56"/>
      <c r="D169" s="51" t="s">
        <v>202</v>
      </c>
      <c r="E169" s="123" t="s">
        <v>338</v>
      </c>
      <c r="F169" s="131" t="s">
        <v>558</v>
      </c>
      <c r="G169" s="52">
        <v>2020</v>
      </c>
      <c r="H169" s="52" t="s">
        <v>610</v>
      </c>
      <c r="I169" s="52" t="s">
        <v>610</v>
      </c>
      <c r="J169" s="52" t="s">
        <v>611</v>
      </c>
      <c r="K169" s="52" t="s">
        <v>612</v>
      </c>
      <c r="L169" s="52" t="s">
        <v>613</v>
      </c>
      <c r="M169" s="52" t="s">
        <v>614</v>
      </c>
      <c r="N169" s="52" t="s">
        <v>566</v>
      </c>
      <c r="O169" s="52" t="s">
        <v>615</v>
      </c>
      <c r="P169" s="52" t="s">
        <v>616</v>
      </c>
      <c r="Q169" s="52" t="s">
        <v>617</v>
      </c>
      <c r="R169" s="52" t="s">
        <v>618</v>
      </c>
      <c r="S169" s="52" t="s">
        <v>569</v>
      </c>
      <c r="T169" s="52" t="s">
        <v>619</v>
      </c>
      <c r="U169" s="52" t="s">
        <v>619</v>
      </c>
      <c r="V169" s="52" t="s">
        <v>619</v>
      </c>
      <c r="W169" s="52" t="s">
        <v>619</v>
      </c>
      <c r="X169" s="52" t="s">
        <v>619</v>
      </c>
      <c r="Y169" s="52" t="s">
        <v>619</v>
      </c>
      <c r="Z169" s="52" t="s">
        <v>619</v>
      </c>
      <c r="AA169" s="52" t="s">
        <v>619</v>
      </c>
      <c r="AB169" s="52" t="s">
        <v>619</v>
      </c>
      <c r="AC169" s="52" t="s">
        <v>619</v>
      </c>
      <c r="AD169" s="52" t="s">
        <v>619</v>
      </c>
      <c r="AE169" s="52" t="s">
        <v>619</v>
      </c>
      <c r="AF169" s="52" t="s">
        <v>619</v>
      </c>
      <c r="AG169" s="52" t="s">
        <v>619</v>
      </c>
      <c r="AH169" s="52" t="s">
        <v>619</v>
      </c>
      <c r="AI169" s="52" t="s">
        <v>619</v>
      </c>
      <c r="AJ169" s="52" t="s">
        <v>619</v>
      </c>
      <c r="AK169" s="52" t="s">
        <v>619</v>
      </c>
      <c r="AL169" s="52" t="s">
        <v>619</v>
      </c>
      <c r="AM169" s="52" t="s">
        <v>619</v>
      </c>
      <c r="AN169" s="52" t="s">
        <v>561</v>
      </c>
      <c r="AO169" s="52">
        <v>2022</v>
      </c>
      <c r="AP169" s="46" t="s">
        <v>339</v>
      </c>
      <c r="AQ169" s="46" t="s">
        <v>339</v>
      </c>
      <c r="AR169" s="46" t="s">
        <v>339</v>
      </c>
      <c r="AS169" s="46" t="s">
        <v>339</v>
      </c>
      <c r="AT169" s="46" t="s">
        <v>339</v>
      </c>
      <c r="AU169" s="46" t="s">
        <v>339</v>
      </c>
      <c r="AV169" s="46" t="s">
        <v>339</v>
      </c>
      <c r="AW169" s="46" t="s">
        <v>339</v>
      </c>
      <c r="AX169" s="46" t="s">
        <v>339</v>
      </c>
      <c r="AY169" s="46" t="s">
        <v>339</v>
      </c>
      <c r="AZ169" s="46" t="s">
        <v>339</v>
      </c>
      <c r="BA169" s="47" t="s">
        <v>558</v>
      </c>
      <c r="BB169" s="2" t="s">
        <v>209</v>
      </c>
      <c r="BC169" s="137"/>
      <c r="BD169" s="17"/>
      <c r="BE169" s="17"/>
      <c r="BF169" s="17"/>
      <c r="BG169" s="62"/>
      <c r="BH169" s="62"/>
      <c r="BI169" s="62"/>
      <c r="BJ169" s="17"/>
      <c r="BK169" s="17"/>
    </row>
    <row r="170" spans="1:63" ht="24" x14ac:dyDescent="0.35">
      <c r="A170" s="17"/>
      <c r="B170" s="113" t="s">
        <v>210</v>
      </c>
      <c r="C170" s="56"/>
      <c r="D170" s="51" t="s">
        <v>211</v>
      </c>
      <c r="E170" s="123" t="s">
        <v>338</v>
      </c>
      <c r="F170" s="131" t="s">
        <v>558</v>
      </c>
      <c r="G170" s="52">
        <v>2020</v>
      </c>
      <c r="H170" s="52">
        <v>27.75</v>
      </c>
      <c r="I170" s="52">
        <v>27.75</v>
      </c>
      <c r="J170" s="52">
        <v>27.75</v>
      </c>
      <c r="K170" s="52">
        <v>27.75</v>
      </c>
      <c r="L170" s="52">
        <v>27.75</v>
      </c>
      <c r="M170" s="52">
        <v>27.75</v>
      </c>
      <c r="N170" s="52">
        <v>27.75</v>
      </c>
      <c r="O170" s="52">
        <v>27.75</v>
      </c>
      <c r="P170" s="52">
        <v>27.75</v>
      </c>
      <c r="Q170" s="52">
        <v>27.75</v>
      </c>
      <c r="R170" s="52">
        <v>27.75</v>
      </c>
      <c r="S170" s="52">
        <v>27.75</v>
      </c>
      <c r="T170" s="52">
        <v>27.75</v>
      </c>
      <c r="U170" s="52">
        <v>27.75</v>
      </c>
      <c r="V170" s="52">
        <v>27.75</v>
      </c>
      <c r="W170" s="52">
        <v>27.75</v>
      </c>
      <c r="X170" s="52">
        <v>27.75</v>
      </c>
      <c r="Y170" s="52">
        <v>27.75</v>
      </c>
      <c r="Z170" s="52">
        <v>27.75</v>
      </c>
      <c r="AA170" s="52">
        <v>27.75</v>
      </c>
      <c r="AB170" s="52">
        <v>27.75</v>
      </c>
      <c r="AC170" s="52">
        <v>27.75</v>
      </c>
      <c r="AD170" s="52">
        <v>27.75</v>
      </c>
      <c r="AE170" s="52">
        <v>27.75</v>
      </c>
      <c r="AF170" s="52">
        <v>27.75</v>
      </c>
      <c r="AG170" s="52">
        <v>27.75</v>
      </c>
      <c r="AH170" s="52">
        <v>27.75</v>
      </c>
      <c r="AI170" s="52">
        <v>27.75</v>
      </c>
      <c r="AJ170" s="52">
        <v>27.75</v>
      </c>
      <c r="AK170" s="52">
        <v>27.75</v>
      </c>
      <c r="AL170" s="52">
        <v>27.75</v>
      </c>
      <c r="AM170" s="52">
        <v>27.75</v>
      </c>
      <c r="AN170" s="52" t="s">
        <v>560</v>
      </c>
      <c r="AO170" s="52">
        <v>2022</v>
      </c>
      <c r="AP170" s="46" t="s">
        <v>339</v>
      </c>
      <c r="AQ170" s="46" t="s">
        <v>339</v>
      </c>
      <c r="AR170" s="46" t="s">
        <v>339</v>
      </c>
      <c r="AS170" s="46" t="s">
        <v>339</v>
      </c>
      <c r="AT170" s="46" t="s">
        <v>339</v>
      </c>
      <c r="AU170" s="46" t="s">
        <v>339</v>
      </c>
      <c r="AV170" s="46" t="s">
        <v>339</v>
      </c>
      <c r="AW170" s="46" t="s">
        <v>339</v>
      </c>
      <c r="AX170" s="46" t="s">
        <v>339</v>
      </c>
      <c r="AY170" s="46" t="s">
        <v>339</v>
      </c>
      <c r="AZ170" s="46" t="s">
        <v>339</v>
      </c>
      <c r="BA170" s="47" t="s">
        <v>558</v>
      </c>
      <c r="BB170" s="2" t="s">
        <v>212</v>
      </c>
      <c r="BC170" s="137"/>
      <c r="BD170" s="17"/>
      <c r="BE170" s="17"/>
      <c r="BF170" s="17"/>
      <c r="BG170" s="57"/>
      <c r="BH170" s="57"/>
      <c r="BI170" s="57"/>
      <c r="BJ170" s="57"/>
      <c r="BK170" s="57"/>
    </row>
    <row r="171" spans="1:63" x14ac:dyDescent="0.35">
      <c r="A171" s="17"/>
      <c r="B171" s="72" t="s">
        <v>213</v>
      </c>
      <c r="C171" s="73"/>
      <c r="D171" s="74"/>
      <c r="E171" s="126"/>
      <c r="F171" s="75"/>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E171" s="75"/>
      <c r="AF171" s="75"/>
      <c r="AG171" s="75"/>
      <c r="AH171" s="75"/>
      <c r="AI171" s="75"/>
      <c r="AJ171" s="75"/>
      <c r="AK171" s="75"/>
      <c r="AL171" s="75"/>
      <c r="AM171" s="75"/>
      <c r="AN171" s="75"/>
      <c r="AO171" s="75"/>
      <c r="AP171" s="75"/>
      <c r="AQ171" s="75"/>
      <c r="AR171" s="75"/>
      <c r="AS171" s="75"/>
      <c r="AT171" s="75"/>
      <c r="AU171" s="75"/>
      <c r="AV171" s="75"/>
      <c r="AW171" s="75"/>
      <c r="AX171" s="75"/>
      <c r="AY171" s="75"/>
      <c r="AZ171" s="75"/>
      <c r="BA171" s="75"/>
      <c r="BB171" s="75"/>
      <c r="BC171" s="44"/>
      <c r="BD171" s="17"/>
      <c r="BE171" s="17"/>
      <c r="BF171" s="17"/>
      <c r="BG171" s="62"/>
      <c r="BH171" s="62"/>
      <c r="BI171" s="62"/>
      <c r="BJ171" s="17"/>
      <c r="BK171" s="17"/>
    </row>
    <row r="172" spans="1:63" ht="18.649999999999999" customHeight="1" x14ac:dyDescent="0.35">
      <c r="A172" s="17"/>
      <c r="B172" s="113" t="s">
        <v>214</v>
      </c>
      <c r="C172" s="56"/>
      <c r="D172" s="51" t="s">
        <v>215</v>
      </c>
      <c r="E172" s="123" t="s">
        <v>338</v>
      </c>
      <c r="F172" s="131"/>
      <c r="G172" s="52">
        <v>2020</v>
      </c>
      <c r="H172" s="52">
        <v>322271.49900000001</v>
      </c>
      <c r="I172" s="52">
        <v>322271.49900000001</v>
      </c>
      <c r="J172" s="52">
        <v>322271.49900000001</v>
      </c>
      <c r="K172" s="52">
        <v>327281.12107348879</v>
      </c>
      <c r="L172" s="52">
        <v>325665.48609361384</v>
      </c>
      <c r="M172" s="52">
        <v>316055.69727460464</v>
      </c>
      <c r="N172" s="52">
        <v>308275.58901898825</v>
      </c>
      <c r="O172" s="52">
        <v>302243.537379077</v>
      </c>
      <c r="P172" s="52">
        <v>296837.47643313016</v>
      </c>
      <c r="Q172" s="52">
        <v>292068.1533115023</v>
      </c>
      <c r="R172" s="52">
        <v>287521.28468382813</v>
      </c>
      <c r="S172" s="52">
        <v>283163.70242166339</v>
      </c>
      <c r="T172" s="52">
        <v>278823.82003608654</v>
      </c>
      <c r="U172" s="52">
        <v>274574.61344520142</v>
      </c>
      <c r="V172" s="52">
        <v>270402.55170472915</v>
      </c>
      <c r="W172" s="52">
        <v>266428.46719889157</v>
      </c>
      <c r="X172" s="52">
        <v>262871.8406712251</v>
      </c>
      <c r="Y172" s="52">
        <v>259546.93972296902</v>
      </c>
      <c r="Z172" s="52">
        <v>256231.31604668652</v>
      </c>
      <c r="AA172" s="52">
        <v>252855.29543036295</v>
      </c>
      <c r="AB172" s="52">
        <v>249586.44128689342</v>
      </c>
      <c r="AC172" s="52">
        <v>246348.04939657854</v>
      </c>
      <c r="AD172" s="52">
        <v>243047.24690916477</v>
      </c>
      <c r="AE172" s="52">
        <v>239829.28910411007</v>
      </c>
      <c r="AF172" s="52">
        <v>236718.61457421779</v>
      </c>
      <c r="AG172" s="52">
        <v>233843.70139710413</v>
      </c>
      <c r="AH172" s="52">
        <v>230955.79893708805</v>
      </c>
      <c r="AI172" s="52">
        <v>228195.44905634984</v>
      </c>
      <c r="AJ172" s="52">
        <v>225528.59378196625</v>
      </c>
      <c r="AK172" s="52">
        <v>222970.9067703305</v>
      </c>
      <c r="AL172" s="52">
        <v>220527.4474088345</v>
      </c>
      <c r="AM172" s="52">
        <v>218171.81223272695</v>
      </c>
      <c r="AN172" s="52" t="s">
        <v>724</v>
      </c>
      <c r="AO172" s="52">
        <v>2022</v>
      </c>
      <c r="AP172" s="46" t="s">
        <v>339</v>
      </c>
      <c r="AQ172" s="46" t="s">
        <v>339</v>
      </c>
      <c r="AR172" s="46" t="s">
        <v>339</v>
      </c>
      <c r="AS172" s="46" t="s">
        <v>339</v>
      </c>
      <c r="AT172" s="46" t="s">
        <v>339</v>
      </c>
      <c r="AU172" s="46" t="s">
        <v>339</v>
      </c>
      <c r="AV172" s="46" t="s">
        <v>339</v>
      </c>
      <c r="AW172" s="46" t="s">
        <v>339</v>
      </c>
      <c r="AX172" s="46" t="s">
        <v>339</v>
      </c>
      <c r="AY172" s="46" t="s">
        <v>338</v>
      </c>
      <c r="AZ172" s="46" t="s">
        <v>339</v>
      </c>
      <c r="BA172" s="47"/>
      <c r="BB172" s="2" t="s">
        <v>478</v>
      </c>
      <c r="BC172" s="137"/>
      <c r="BD172" s="17"/>
      <c r="BE172" s="17"/>
      <c r="BF172" s="17"/>
      <c r="BG172" s="57"/>
      <c r="BH172" s="57"/>
      <c r="BI172" s="57"/>
      <c r="BJ172" s="57"/>
      <c r="BK172" s="57"/>
    </row>
    <row r="173" spans="1:63" ht="18.649999999999999" customHeight="1" x14ac:dyDescent="0.35">
      <c r="A173" s="17"/>
      <c r="B173" s="113" t="s">
        <v>216</v>
      </c>
      <c r="C173" s="56"/>
      <c r="D173" s="51" t="s">
        <v>215</v>
      </c>
      <c r="E173" s="123" t="s">
        <v>338</v>
      </c>
      <c r="F173" s="131"/>
      <c r="G173" s="52">
        <v>2020</v>
      </c>
      <c r="H173" s="52">
        <v>60.555161000000005</v>
      </c>
      <c r="I173" s="52">
        <v>60.555161000000005</v>
      </c>
      <c r="J173" s="52">
        <v>57.279496556916136</v>
      </c>
      <c r="K173" s="52">
        <v>10.07515458727684</v>
      </c>
      <c r="L173" s="52">
        <v>7.7020294185183751</v>
      </c>
      <c r="M173" s="52">
        <v>6.1583682138438256</v>
      </c>
      <c r="N173" s="52">
        <v>6.3282293532315936</v>
      </c>
      <c r="O173" s="52">
        <v>6.4715919718092154</v>
      </c>
      <c r="P173" s="52">
        <v>6.5971971995569527</v>
      </c>
      <c r="Q173" s="52">
        <v>6.714250628021099</v>
      </c>
      <c r="R173" s="52">
        <v>6.8262555901923001</v>
      </c>
      <c r="S173" s="52">
        <v>6.9375625962279956</v>
      </c>
      <c r="T173" s="52">
        <v>7.0503433656327923</v>
      </c>
      <c r="U173" s="52">
        <v>7.1656011490742282</v>
      </c>
      <c r="V173" s="52">
        <v>7.282568726135989</v>
      </c>
      <c r="W173" s="52">
        <v>7.3995395131967641</v>
      </c>
      <c r="X173" s="52">
        <v>7.511419214537991</v>
      </c>
      <c r="Y173" s="52">
        <v>7.61714033664071</v>
      </c>
      <c r="Z173" s="52">
        <v>7.7219220664882497</v>
      </c>
      <c r="AA173" s="52">
        <v>7.8298794541193368</v>
      </c>
      <c r="AB173" s="52">
        <v>7.9395161080948187</v>
      </c>
      <c r="AC173" s="52">
        <v>8.0495920961935461</v>
      </c>
      <c r="AD173" s="52">
        <v>8.1569258941961245</v>
      </c>
      <c r="AE173" s="52">
        <v>8.2668580925896933</v>
      </c>
      <c r="AF173" s="52">
        <v>8.3768890807771346</v>
      </c>
      <c r="AG173" s="52">
        <v>8.4844753629554575</v>
      </c>
      <c r="AH173" s="52">
        <v>8.5913571955844503</v>
      </c>
      <c r="AI173" s="52">
        <v>8.6995350963815419</v>
      </c>
      <c r="AJ173" s="52">
        <v>8.8070653204738498</v>
      </c>
      <c r="AK173" s="52">
        <v>8.9141497245000334</v>
      </c>
      <c r="AL173" s="52">
        <v>9.0201941097321789</v>
      </c>
      <c r="AM173" s="52">
        <v>9.1254303901349907</v>
      </c>
      <c r="AN173" s="52" t="s">
        <v>724</v>
      </c>
      <c r="AO173" s="52">
        <v>2022</v>
      </c>
      <c r="AP173" s="46" t="s">
        <v>339</v>
      </c>
      <c r="AQ173" s="46" t="s">
        <v>339</v>
      </c>
      <c r="AR173" s="46" t="s">
        <v>339</v>
      </c>
      <c r="AS173" s="46" t="s">
        <v>339</v>
      </c>
      <c r="AT173" s="46" t="s">
        <v>339</v>
      </c>
      <c r="AU173" s="46" t="s">
        <v>339</v>
      </c>
      <c r="AV173" s="46" t="s">
        <v>339</v>
      </c>
      <c r="AW173" s="46" t="s">
        <v>339</v>
      </c>
      <c r="AX173" s="46" t="s">
        <v>339</v>
      </c>
      <c r="AY173" s="46" t="s">
        <v>338</v>
      </c>
      <c r="AZ173" s="46" t="s">
        <v>339</v>
      </c>
      <c r="BA173" s="47" t="s">
        <v>726</v>
      </c>
      <c r="BB173" s="2" t="s">
        <v>479</v>
      </c>
      <c r="BC173" s="137"/>
      <c r="BD173" s="17"/>
      <c r="BE173" s="17"/>
      <c r="BF173" s="17"/>
      <c r="BG173" s="62"/>
      <c r="BH173" s="62"/>
      <c r="BI173" s="62"/>
      <c r="BJ173" s="17"/>
      <c r="BK173" s="17"/>
    </row>
    <row r="174" spans="1:63" ht="18.649999999999999" customHeight="1" x14ac:dyDescent="0.35">
      <c r="A174" s="17"/>
      <c r="B174" s="113" t="s">
        <v>217</v>
      </c>
      <c r="C174" s="56"/>
      <c r="D174" s="51" t="s">
        <v>85</v>
      </c>
      <c r="E174" s="123" t="s">
        <v>338</v>
      </c>
      <c r="F174" s="131"/>
      <c r="G174" s="52">
        <v>2020</v>
      </c>
      <c r="H174" s="169">
        <v>0.15864330435197438</v>
      </c>
      <c r="I174" s="169">
        <v>0.15864330435197438</v>
      </c>
      <c r="J174" s="169">
        <v>0.16593442707168388</v>
      </c>
      <c r="K174" s="169">
        <v>0.17482394563431775</v>
      </c>
      <c r="L174" s="169">
        <v>0.17537821545098028</v>
      </c>
      <c r="M174" s="169">
        <v>0.17489835350408767</v>
      </c>
      <c r="N174" s="169">
        <v>0.17317695692894969</v>
      </c>
      <c r="O174" s="169">
        <v>0.20565180571855118</v>
      </c>
      <c r="P174" s="169">
        <v>0.19562979200675124</v>
      </c>
      <c r="Q174" s="169">
        <v>0.20720892598108789</v>
      </c>
      <c r="R174" s="169">
        <v>0.21901250732780495</v>
      </c>
      <c r="S174" s="169">
        <v>0.23102936243446373</v>
      </c>
      <c r="T174" s="169">
        <v>0.24449907608155874</v>
      </c>
      <c r="U174" s="169">
        <v>0.25694880474524645</v>
      </c>
      <c r="V174" s="169">
        <v>0.26956046966453284</v>
      </c>
      <c r="W174" s="169">
        <v>0.28231581882494644</v>
      </c>
      <c r="X174" s="169">
        <v>0.2951983070340593</v>
      </c>
      <c r="Y174" s="169">
        <v>0.308197358086575</v>
      </c>
      <c r="Z174" s="169">
        <v>0.32129809122701802</v>
      </c>
      <c r="AA174" s="169">
        <v>0.33447744506447113</v>
      </c>
      <c r="AB174" s="169">
        <v>0.34770752405925753</v>
      </c>
      <c r="AC174" s="169">
        <v>0.36096513033450822</v>
      </c>
      <c r="AD174" s="169">
        <v>0.37422257451532626</v>
      </c>
      <c r="AE174" s="169">
        <v>0.38745018424467259</v>
      </c>
      <c r="AF174" s="169">
        <v>0.40061918731194379</v>
      </c>
      <c r="AG174" s="169">
        <v>0.41370151731221844</v>
      </c>
      <c r="AH174" s="169">
        <v>0.42667765842179262</v>
      </c>
      <c r="AI174" s="169">
        <v>0.43951072155398357</v>
      </c>
      <c r="AJ174" s="169">
        <v>0.45217342368236302</v>
      </c>
      <c r="AK174" s="169">
        <v>0.46463645431678452</v>
      </c>
      <c r="AL174" s="169">
        <v>0.47687293640766087</v>
      </c>
      <c r="AM174" s="169">
        <v>0.48885769971748139</v>
      </c>
      <c r="AN174" s="52" t="s">
        <v>724</v>
      </c>
      <c r="AO174" s="52">
        <v>2022</v>
      </c>
      <c r="AP174" s="46" t="s">
        <v>339</v>
      </c>
      <c r="AQ174" s="46" t="s">
        <v>339</v>
      </c>
      <c r="AR174" s="46" t="s">
        <v>339</v>
      </c>
      <c r="AS174" s="46" t="s">
        <v>339</v>
      </c>
      <c r="AT174" s="46" t="s">
        <v>339</v>
      </c>
      <c r="AU174" s="46" t="s">
        <v>339</v>
      </c>
      <c r="AV174" s="46" t="s">
        <v>339</v>
      </c>
      <c r="AW174" s="46" t="s">
        <v>339</v>
      </c>
      <c r="AX174" s="46" t="s">
        <v>339</v>
      </c>
      <c r="AY174" s="46" t="s">
        <v>338</v>
      </c>
      <c r="AZ174" s="46" t="s">
        <v>339</v>
      </c>
      <c r="BA174" s="47"/>
      <c r="BB174" s="2" t="s">
        <v>218</v>
      </c>
      <c r="BC174" s="137"/>
      <c r="BD174" s="17"/>
      <c r="BE174" s="17"/>
      <c r="BF174" s="17"/>
      <c r="BG174" s="57"/>
      <c r="BH174" s="57"/>
      <c r="BI174" s="57"/>
      <c r="BJ174" s="57"/>
      <c r="BK174" s="57"/>
    </row>
    <row r="175" spans="1:63" ht="20.149999999999999" customHeight="1" x14ac:dyDescent="0.35">
      <c r="A175" s="88"/>
      <c r="B175" s="89" t="s">
        <v>219</v>
      </c>
      <c r="C175" s="90"/>
      <c r="D175" s="67"/>
      <c r="E175" s="124"/>
      <c r="F175" s="68"/>
      <c r="G175" s="68"/>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c r="AG175" s="68"/>
      <c r="AH175" s="68"/>
      <c r="AI175" s="68"/>
      <c r="AJ175" s="68"/>
      <c r="AK175" s="68"/>
      <c r="AL175" s="68"/>
      <c r="AM175" s="68"/>
      <c r="AN175" s="68"/>
      <c r="AO175" s="68"/>
      <c r="AP175" s="68"/>
      <c r="AQ175" s="68"/>
      <c r="AR175" s="68"/>
      <c r="AS175" s="68"/>
      <c r="AT175" s="68"/>
      <c r="AU175" s="68"/>
      <c r="AV175" s="68"/>
      <c r="AW175" s="68"/>
      <c r="AX175" s="68"/>
      <c r="AY175" s="68"/>
      <c r="AZ175" s="68"/>
      <c r="BA175" s="68"/>
      <c r="BB175" s="68"/>
      <c r="BC175" s="68"/>
      <c r="BD175" s="17"/>
      <c r="BE175" s="17"/>
      <c r="BF175" s="17"/>
      <c r="BG175" s="62"/>
      <c r="BH175" s="62"/>
      <c r="BI175" s="62"/>
      <c r="BJ175" s="17"/>
      <c r="BK175" s="17"/>
    </row>
    <row r="176" spans="1:63" x14ac:dyDescent="0.35">
      <c r="A176" s="17"/>
      <c r="B176" s="42" t="s">
        <v>220</v>
      </c>
      <c r="C176" s="43"/>
      <c r="D176" s="69"/>
      <c r="E176" s="125"/>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c r="AH176" s="71"/>
      <c r="AI176" s="71"/>
      <c r="AJ176" s="71"/>
      <c r="AK176" s="71"/>
      <c r="AL176" s="71"/>
      <c r="AM176" s="71"/>
      <c r="AN176" s="71"/>
      <c r="AO176" s="71"/>
      <c r="AP176" s="71"/>
      <c r="AQ176" s="71"/>
      <c r="AR176" s="71"/>
      <c r="AS176" s="71"/>
      <c r="AT176" s="71"/>
      <c r="AU176" s="71"/>
      <c r="AV176" s="71"/>
      <c r="AW176" s="71"/>
      <c r="AX176" s="71"/>
      <c r="AY176" s="71"/>
      <c r="AZ176" s="71"/>
      <c r="BA176" s="71"/>
      <c r="BB176" s="71"/>
      <c r="BC176" s="70"/>
      <c r="BD176" s="17"/>
      <c r="BE176" s="17"/>
      <c r="BF176" s="17"/>
      <c r="BG176" s="57"/>
      <c r="BH176" s="57"/>
      <c r="BI176" s="57"/>
      <c r="BJ176" s="57"/>
      <c r="BK176" s="57"/>
    </row>
    <row r="177" spans="1:63" ht="17.5" customHeight="1" x14ac:dyDescent="0.35">
      <c r="A177" s="17"/>
      <c r="B177" s="113" t="s">
        <v>221</v>
      </c>
      <c r="C177" s="56"/>
      <c r="D177" s="51" t="s">
        <v>222</v>
      </c>
      <c r="E177" s="123"/>
      <c r="F177" s="131"/>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46"/>
      <c r="AQ177" s="46"/>
      <c r="AR177" s="46"/>
      <c r="AS177" s="46"/>
      <c r="AT177" s="46"/>
      <c r="AU177" s="46"/>
      <c r="AV177" s="46"/>
      <c r="AW177" s="46"/>
      <c r="AX177" s="46"/>
      <c r="AY177" s="46"/>
      <c r="AZ177" s="46"/>
      <c r="BA177" s="47"/>
      <c r="BB177" s="2" t="s">
        <v>378</v>
      </c>
      <c r="BC177" s="137"/>
      <c r="BD177" s="17"/>
      <c r="BE177" s="17"/>
      <c r="BF177" s="17"/>
      <c r="BG177" s="62"/>
      <c r="BH177" s="62"/>
      <c r="BI177" s="62"/>
      <c r="BJ177" s="17"/>
      <c r="BK177" s="17"/>
    </row>
    <row r="178" spans="1:63" ht="17.5" customHeight="1" x14ac:dyDescent="0.35">
      <c r="A178" s="17"/>
      <c r="B178" s="113" t="s">
        <v>555</v>
      </c>
      <c r="C178" s="56"/>
      <c r="D178" s="51" t="s">
        <v>222</v>
      </c>
      <c r="E178" s="123"/>
      <c r="F178" s="131"/>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46"/>
      <c r="AQ178" s="46"/>
      <c r="AR178" s="46"/>
      <c r="AS178" s="46"/>
      <c r="AT178" s="46"/>
      <c r="AU178" s="46"/>
      <c r="AV178" s="46"/>
      <c r="AW178" s="46"/>
      <c r="AX178" s="46"/>
      <c r="AY178" s="46"/>
      <c r="AZ178" s="46"/>
      <c r="BA178" s="47"/>
      <c r="BB178" s="2" t="s">
        <v>538</v>
      </c>
      <c r="BC178" s="137"/>
      <c r="BD178" s="17"/>
      <c r="BE178" s="17"/>
      <c r="BF178" s="17"/>
      <c r="BG178" s="57"/>
      <c r="BH178" s="57"/>
      <c r="BI178" s="57"/>
      <c r="BJ178" s="57"/>
      <c r="BK178" s="57"/>
    </row>
    <row r="179" spans="1:63" ht="17.5" customHeight="1" x14ac:dyDescent="0.35">
      <c r="A179" s="17"/>
      <c r="B179" s="113" t="s">
        <v>223</v>
      </c>
      <c r="C179" s="56"/>
      <c r="D179" s="51" t="s">
        <v>222</v>
      </c>
      <c r="E179" s="123"/>
      <c r="F179" s="131"/>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46"/>
      <c r="AQ179" s="46"/>
      <c r="AR179" s="46"/>
      <c r="AS179" s="46"/>
      <c r="AT179" s="46"/>
      <c r="AU179" s="46"/>
      <c r="AV179" s="46"/>
      <c r="AW179" s="46"/>
      <c r="AX179" s="46"/>
      <c r="AY179" s="46"/>
      <c r="AZ179" s="46"/>
      <c r="BA179" s="47"/>
      <c r="BB179" s="2" t="s">
        <v>379</v>
      </c>
      <c r="BC179" s="137"/>
      <c r="BD179" s="17"/>
      <c r="BE179" s="17"/>
      <c r="BF179" s="17"/>
      <c r="BG179" s="62"/>
      <c r="BH179" s="62"/>
      <c r="BI179" s="62"/>
      <c r="BJ179" s="17"/>
      <c r="BK179" s="17"/>
    </row>
    <row r="180" spans="1:63" ht="17.5" customHeight="1" x14ac:dyDescent="0.35">
      <c r="A180" s="17"/>
      <c r="B180" s="113" t="s">
        <v>224</v>
      </c>
      <c r="C180" s="56"/>
      <c r="D180" s="51" t="s">
        <v>225</v>
      </c>
      <c r="E180" s="123"/>
      <c r="F180" s="102"/>
      <c r="G180" s="143"/>
      <c r="H180" s="143" t="str">
        <f>IF(E180="Yes", 1,IF(E180="No",0,""))</f>
        <v/>
      </c>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52"/>
      <c r="AO180" s="52"/>
      <c r="AP180" s="46"/>
      <c r="AQ180" s="46"/>
      <c r="AR180" s="46"/>
      <c r="AS180" s="46"/>
      <c r="AT180" s="46"/>
      <c r="AU180" s="46"/>
      <c r="AV180" s="46"/>
      <c r="AW180" s="46"/>
      <c r="AX180" s="46"/>
      <c r="AY180" s="46"/>
      <c r="AZ180" s="46"/>
      <c r="BA180" s="47"/>
      <c r="BB180" s="2" t="s">
        <v>380</v>
      </c>
      <c r="BC180" s="137"/>
      <c r="BD180" s="17"/>
      <c r="BE180" s="17"/>
      <c r="BF180" s="17"/>
      <c r="BG180" s="57"/>
      <c r="BH180" s="57"/>
      <c r="BI180" s="57"/>
      <c r="BJ180" s="57"/>
      <c r="BK180" s="57"/>
    </row>
    <row r="181" spans="1:63" ht="17.5" customHeight="1" x14ac:dyDescent="0.35">
      <c r="A181" s="17"/>
      <c r="B181" s="113" t="s">
        <v>226</v>
      </c>
      <c r="C181" s="56"/>
      <c r="D181" s="51" t="s">
        <v>211</v>
      </c>
      <c r="E181" s="123"/>
      <c r="F181" s="131"/>
      <c r="G181" s="52">
        <v>2020</v>
      </c>
      <c r="H181" s="52">
        <v>2384.4930000000004</v>
      </c>
      <c r="I181" s="52">
        <v>2384.4930000000004</v>
      </c>
      <c r="J181" s="52">
        <v>2388.3900000000003</v>
      </c>
      <c r="K181" s="52">
        <v>2390.7645000000002</v>
      </c>
      <c r="L181" s="52">
        <v>2393.3886166666671</v>
      </c>
      <c r="M181" s="52">
        <v>2395.4017333333336</v>
      </c>
      <c r="N181" s="52">
        <v>2397.33185</v>
      </c>
      <c r="O181" s="52">
        <v>2399.5579666666667</v>
      </c>
      <c r="P181" s="52">
        <v>2401.5320833333335</v>
      </c>
      <c r="Q181" s="52">
        <v>2402.8072000000002</v>
      </c>
      <c r="R181" s="52">
        <v>2404.0267000000003</v>
      </c>
      <c r="S181" s="52">
        <v>2405.0002000000004</v>
      </c>
      <c r="T181" s="52">
        <v>2405.8847000000001</v>
      </c>
      <c r="U181" s="52">
        <v>2407.3307000000004</v>
      </c>
      <c r="V181" s="52">
        <v>2408.4877000000001</v>
      </c>
      <c r="W181" s="52">
        <v>2409.3957</v>
      </c>
      <c r="X181" s="52">
        <v>2410.0057000000002</v>
      </c>
      <c r="Y181" s="52">
        <v>2410.4037000000003</v>
      </c>
      <c r="Z181" s="52">
        <v>2410.3367000000003</v>
      </c>
      <c r="AA181" s="52">
        <v>2410.0397000000003</v>
      </c>
      <c r="AB181" s="52">
        <v>2409.4647</v>
      </c>
      <c r="AC181" s="52">
        <v>2408.6827000000003</v>
      </c>
      <c r="AD181" s="52">
        <v>2408.2527</v>
      </c>
      <c r="AE181" s="52">
        <v>2408.6802000000002</v>
      </c>
      <c r="AF181" s="52">
        <v>2409.2280833333334</v>
      </c>
      <c r="AG181" s="52">
        <v>2410.0759666666668</v>
      </c>
      <c r="AH181" s="52">
        <v>2410.9238500000001</v>
      </c>
      <c r="AI181" s="52">
        <v>2411.7717333333335</v>
      </c>
      <c r="AJ181" s="52">
        <v>2412.6196166666668</v>
      </c>
      <c r="AK181" s="52">
        <v>2413.4675000000002</v>
      </c>
      <c r="AL181" s="52">
        <v>2413.895</v>
      </c>
      <c r="AM181" s="52">
        <v>2414.3225000000002</v>
      </c>
      <c r="AN181" s="52" t="s">
        <v>677</v>
      </c>
      <c r="AO181" s="52">
        <v>2022</v>
      </c>
      <c r="AP181" s="46" t="s">
        <v>339</v>
      </c>
      <c r="AQ181" s="46" t="s">
        <v>339</v>
      </c>
      <c r="AR181" s="46" t="s">
        <v>339</v>
      </c>
      <c r="AS181" s="46" t="s">
        <v>339</v>
      </c>
      <c r="AT181" s="46" t="s">
        <v>339</v>
      </c>
      <c r="AU181" s="46" t="s">
        <v>339</v>
      </c>
      <c r="AV181" s="46" t="s">
        <v>339</v>
      </c>
      <c r="AW181" s="46" t="s">
        <v>339</v>
      </c>
      <c r="AX181" s="46" t="s">
        <v>338</v>
      </c>
      <c r="AY181" s="46" t="s">
        <v>339</v>
      </c>
      <c r="AZ181" s="46" t="s">
        <v>339</v>
      </c>
      <c r="BA181" s="47"/>
      <c r="BB181" s="2" t="s">
        <v>381</v>
      </c>
      <c r="BC181" s="137"/>
      <c r="BD181" s="17"/>
      <c r="BE181" s="17"/>
      <c r="BF181" s="17"/>
      <c r="BG181" s="62"/>
      <c r="BH181" s="62"/>
      <c r="BI181" s="62"/>
      <c r="BJ181" s="17"/>
      <c r="BK181" s="17"/>
    </row>
    <row r="182" spans="1:63" ht="17.5" customHeight="1" x14ac:dyDescent="0.35">
      <c r="A182" s="17"/>
      <c r="B182" s="72" t="s">
        <v>227</v>
      </c>
      <c r="C182" s="73"/>
      <c r="D182" s="74"/>
      <c r="E182" s="126"/>
      <c r="F182" s="75"/>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c r="AH182" s="75"/>
      <c r="AI182" s="75"/>
      <c r="AJ182" s="75"/>
      <c r="AK182" s="75"/>
      <c r="AL182" s="75"/>
      <c r="AM182" s="75"/>
      <c r="AN182" s="75"/>
      <c r="AO182" s="75"/>
      <c r="AP182" s="75"/>
      <c r="AQ182" s="75"/>
      <c r="AR182" s="75"/>
      <c r="AS182" s="75"/>
      <c r="AT182" s="75"/>
      <c r="AU182" s="75"/>
      <c r="AV182" s="75"/>
      <c r="AW182" s="75"/>
      <c r="AX182" s="75"/>
      <c r="AY182" s="75"/>
      <c r="AZ182" s="75"/>
      <c r="BA182" s="75"/>
      <c r="BB182" s="75"/>
      <c r="BC182" s="44"/>
      <c r="BD182" s="17"/>
      <c r="BE182" s="17"/>
      <c r="BF182" s="17"/>
      <c r="BG182" s="57"/>
      <c r="BH182" s="57"/>
      <c r="BI182" s="57"/>
      <c r="BJ182" s="57"/>
      <c r="BK182" s="57"/>
    </row>
    <row r="183" spans="1:63" ht="17.5" customHeight="1" x14ac:dyDescent="0.35">
      <c r="A183" s="17"/>
      <c r="B183" s="113" t="s">
        <v>221</v>
      </c>
      <c r="C183" s="56"/>
      <c r="D183" s="51" t="s">
        <v>222</v>
      </c>
      <c r="E183" s="123"/>
      <c r="F183" s="131"/>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46"/>
      <c r="AQ183" s="46"/>
      <c r="AR183" s="46"/>
      <c r="AS183" s="46"/>
      <c r="AT183" s="46"/>
      <c r="AU183" s="46"/>
      <c r="AV183" s="46"/>
      <c r="AW183" s="46"/>
      <c r="AX183" s="46"/>
      <c r="AY183" s="46"/>
      <c r="AZ183" s="46"/>
      <c r="BA183" s="47"/>
      <c r="BB183" s="2" t="s">
        <v>382</v>
      </c>
      <c r="BC183" s="137"/>
      <c r="BD183" s="17"/>
      <c r="BE183" s="17"/>
      <c r="BF183" s="17"/>
      <c r="BG183" s="62"/>
      <c r="BH183" s="62"/>
      <c r="BI183" s="62"/>
      <c r="BJ183" s="17"/>
      <c r="BK183" s="17"/>
    </row>
    <row r="184" spans="1:63" ht="17.5" customHeight="1" x14ac:dyDescent="0.35">
      <c r="A184" s="17"/>
      <c r="B184" s="113" t="s">
        <v>228</v>
      </c>
      <c r="C184" s="56"/>
      <c r="D184" s="51" t="s">
        <v>222</v>
      </c>
      <c r="E184" s="123"/>
      <c r="F184" s="131"/>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46"/>
      <c r="AQ184" s="46"/>
      <c r="AR184" s="46"/>
      <c r="AS184" s="46"/>
      <c r="AT184" s="46"/>
      <c r="AU184" s="46"/>
      <c r="AV184" s="46"/>
      <c r="AW184" s="46"/>
      <c r="AX184" s="46"/>
      <c r="AY184" s="46"/>
      <c r="AZ184" s="46"/>
      <c r="BA184" s="47"/>
      <c r="BB184" s="2" t="s">
        <v>383</v>
      </c>
      <c r="BC184" s="137"/>
      <c r="BD184" s="17"/>
      <c r="BE184" s="17"/>
      <c r="BF184" s="17"/>
      <c r="BG184" s="57"/>
      <c r="BH184" s="57"/>
      <c r="BI184" s="57"/>
      <c r="BJ184" s="57"/>
      <c r="BK184" s="57"/>
    </row>
    <row r="185" spans="1:63" ht="17.5" customHeight="1" x14ac:dyDescent="0.35">
      <c r="A185" s="17"/>
      <c r="B185" s="113" t="s">
        <v>223</v>
      </c>
      <c r="C185" s="56"/>
      <c r="D185" s="51" t="s">
        <v>222</v>
      </c>
      <c r="E185" s="123"/>
      <c r="F185" s="131"/>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46"/>
      <c r="AQ185" s="46"/>
      <c r="AR185" s="46"/>
      <c r="AS185" s="46"/>
      <c r="AT185" s="46"/>
      <c r="AU185" s="46"/>
      <c r="AV185" s="46"/>
      <c r="AW185" s="46"/>
      <c r="AX185" s="46"/>
      <c r="AY185" s="46"/>
      <c r="AZ185" s="46"/>
      <c r="BA185" s="47"/>
      <c r="BB185" s="2" t="s">
        <v>384</v>
      </c>
      <c r="BC185" s="137"/>
      <c r="BD185" s="17"/>
      <c r="BE185" s="17"/>
      <c r="BF185" s="17"/>
      <c r="BG185" s="62"/>
      <c r="BH185" s="62"/>
      <c r="BI185" s="62"/>
      <c r="BJ185" s="17"/>
      <c r="BK185" s="17"/>
    </row>
    <row r="186" spans="1:63" ht="17.5" customHeight="1" x14ac:dyDescent="0.35">
      <c r="A186" s="17"/>
      <c r="B186" s="113" t="s">
        <v>229</v>
      </c>
      <c r="C186" s="56"/>
      <c r="D186" s="51" t="s">
        <v>211</v>
      </c>
      <c r="E186" s="123"/>
      <c r="F186" s="131"/>
      <c r="G186" s="52">
        <v>2020</v>
      </c>
      <c r="H186" s="52">
        <v>14.045000000000003</v>
      </c>
      <c r="I186" s="52">
        <v>14.045000000000003</v>
      </c>
      <c r="J186" s="52">
        <v>12.308000000000003</v>
      </c>
      <c r="K186" s="52">
        <v>11.083000000000004</v>
      </c>
      <c r="L186" s="52">
        <v>9.621000000000004</v>
      </c>
      <c r="M186" s="52">
        <v>8.0960000000000036</v>
      </c>
      <c r="N186" s="52">
        <v>6.8530000000000033</v>
      </c>
      <c r="O186" s="52">
        <v>5.6490000000000027</v>
      </c>
      <c r="P186" s="52">
        <v>4.6100000000000021</v>
      </c>
      <c r="Q186" s="52">
        <v>3.9210000000000016</v>
      </c>
      <c r="R186" s="52">
        <v>3.4670000000000014</v>
      </c>
      <c r="S186" s="52">
        <v>3.0250000000000012</v>
      </c>
      <c r="T186" s="52">
        <v>2.6250000000000013</v>
      </c>
      <c r="U186" s="52">
        <v>2.1610000000000014</v>
      </c>
      <c r="V186" s="52">
        <v>1.7870000000000015</v>
      </c>
      <c r="W186" s="52">
        <v>1.4970000000000017</v>
      </c>
      <c r="X186" s="52">
        <v>1.3600000000000017</v>
      </c>
      <c r="Y186" s="52">
        <v>1.2230000000000016</v>
      </c>
      <c r="Z186" s="52">
        <v>1.1890000000000016</v>
      </c>
      <c r="AA186" s="52">
        <v>1.2240000000000018</v>
      </c>
      <c r="AB186" s="52">
        <v>1.2920000000000018</v>
      </c>
      <c r="AC186" s="52">
        <v>1.3600000000000019</v>
      </c>
      <c r="AD186" s="52">
        <v>1.3600000000000019</v>
      </c>
      <c r="AE186" s="52">
        <v>1.3600000000000019</v>
      </c>
      <c r="AF186" s="52">
        <v>1.3600000000000019</v>
      </c>
      <c r="AG186" s="52">
        <v>1.3600000000000019</v>
      </c>
      <c r="AH186" s="52">
        <v>1.3600000000000019</v>
      </c>
      <c r="AI186" s="52">
        <v>1.3600000000000019</v>
      </c>
      <c r="AJ186" s="52">
        <v>1.3600000000000019</v>
      </c>
      <c r="AK186" s="52">
        <v>1.3600000000000019</v>
      </c>
      <c r="AL186" s="52">
        <v>1.3600000000000019</v>
      </c>
      <c r="AM186" s="52">
        <v>1.3600000000000019</v>
      </c>
      <c r="AN186" s="52" t="s">
        <v>677</v>
      </c>
      <c r="AO186" s="52">
        <v>2022</v>
      </c>
      <c r="AP186" s="46" t="s">
        <v>339</v>
      </c>
      <c r="AQ186" s="46" t="s">
        <v>339</v>
      </c>
      <c r="AR186" s="46" t="s">
        <v>339</v>
      </c>
      <c r="AS186" s="46" t="s">
        <v>339</v>
      </c>
      <c r="AT186" s="46" t="s">
        <v>339</v>
      </c>
      <c r="AU186" s="46" t="s">
        <v>339</v>
      </c>
      <c r="AV186" s="46" t="s">
        <v>339</v>
      </c>
      <c r="AW186" s="46" t="s">
        <v>339</v>
      </c>
      <c r="AX186" s="46" t="s">
        <v>338</v>
      </c>
      <c r="AY186" s="46" t="s">
        <v>339</v>
      </c>
      <c r="AZ186" s="46" t="s">
        <v>339</v>
      </c>
      <c r="BA186" s="47"/>
      <c r="BB186" s="2" t="s">
        <v>391</v>
      </c>
      <c r="BC186" s="137"/>
      <c r="BD186" s="17"/>
      <c r="BE186" s="17"/>
      <c r="BF186" s="17"/>
      <c r="BG186" s="57"/>
      <c r="BH186" s="57"/>
      <c r="BI186" s="57"/>
      <c r="BJ186" s="57"/>
      <c r="BK186" s="57"/>
    </row>
    <row r="187" spans="1:63" ht="17.5" customHeight="1" x14ac:dyDescent="0.35">
      <c r="A187" s="17"/>
      <c r="B187" s="113" t="s">
        <v>230</v>
      </c>
      <c r="C187" s="56"/>
      <c r="D187" s="51" t="s">
        <v>211</v>
      </c>
      <c r="E187" s="123"/>
      <c r="F187" s="131"/>
      <c r="G187" s="52">
        <v>2020</v>
      </c>
      <c r="H187" s="52">
        <v>29.695999999999991</v>
      </c>
      <c r="I187" s="52">
        <v>29.695999999999991</v>
      </c>
      <c r="J187" s="52">
        <v>29.139599999999991</v>
      </c>
      <c r="K187" s="52">
        <v>29.468699999999991</v>
      </c>
      <c r="L187" s="52">
        <v>29.628183333333325</v>
      </c>
      <c r="M187" s="52">
        <v>30.05866666666666</v>
      </c>
      <c r="N187" s="52">
        <v>30.217149999999993</v>
      </c>
      <c r="O187" s="52">
        <v>30.001633333333327</v>
      </c>
      <c r="P187" s="52">
        <v>29.748116666666657</v>
      </c>
      <c r="Q187" s="52">
        <v>29.785599999999988</v>
      </c>
      <c r="R187" s="52">
        <v>29.523699999999991</v>
      </c>
      <c r="S187" s="52">
        <v>29.46779999999999</v>
      </c>
      <c r="T187" s="52">
        <v>29.305899999999987</v>
      </c>
      <c r="U187" s="52">
        <v>28.625499999999992</v>
      </c>
      <c r="V187" s="52">
        <v>28.06209999999999</v>
      </c>
      <c r="W187" s="52">
        <v>27.541699999999992</v>
      </c>
      <c r="X187" s="52">
        <v>27.067299999999992</v>
      </c>
      <c r="Y187" s="52">
        <v>26.86689999999999</v>
      </c>
      <c r="Z187" s="52">
        <v>26.956499999999991</v>
      </c>
      <c r="AA187" s="52">
        <v>27.197099999999992</v>
      </c>
      <c r="AB187" s="52">
        <v>27.682699999999993</v>
      </c>
      <c r="AC187" s="52">
        <v>28.359299999999994</v>
      </c>
      <c r="AD187" s="52">
        <v>28.789299999999994</v>
      </c>
      <c r="AE187" s="52">
        <v>28.361799999999995</v>
      </c>
      <c r="AF187" s="52">
        <v>27.813916666666664</v>
      </c>
      <c r="AG187" s="52">
        <v>26.966033333333332</v>
      </c>
      <c r="AH187" s="52">
        <v>26.11815</v>
      </c>
      <c r="AI187" s="52">
        <v>25.270266666666668</v>
      </c>
      <c r="AJ187" s="52">
        <v>24.422383333333336</v>
      </c>
      <c r="AK187" s="52">
        <v>23.574500000000004</v>
      </c>
      <c r="AL187" s="52">
        <v>23.147000000000006</v>
      </c>
      <c r="AM187" s="52">
        <v>22.719500000000004</v>
      </c>
      <c r="AN187" s="52" t="s">
        <v>677</v>
      </c>
      <c r="AO187" s="52">
        <v>2022</v>
      </c>
      <c r="AP187" s="46" t="s">
        <v>339</v>
      </c>
      <c r="AQ187" s="46" t="s">
        <v>339</v>
      </c>
      <c r="AR187" s="46" t="s">
        <v>339</v>
      </c>
      <c r="AS187" s="46" t="s">
        <v>339</v>
      </c>
      <c r="AT187" s="46" t="s">
        <v>339</v>
      </c>
      <c r="AU187" s="46" t="s">
        <v>339</v>
      </c>
      <c r="AV187" s="46" t="s">
        <v>339</v>
      </c>
      <c r="AW187" s="46" t="s">
        <v>339</v>
      </c>
      <c r="AX187" s="46" t="s">
        <v>338</v>
      </c>
      <c r="AY187" s="46" t="s">
        <v>339</v>
      </c>
      <c r="AZ187" s="46" t="s">
        <v>339</v>
      </c>
      <c r="BA187" s="47"/>
      <c r="BB187" s="2" t="s">
        <v>392</v>
      </c>
      <c r="BC187" s="137"/>
      <c r="BD187" s="17"/>
      <c r="BE187" s="17"/>
      <c r="BF187" s="17"/>
      <c r="BG187" s="62"/>
      <c r="BH187" s="62"/>
      <c r="BI187" s="62"/>
      <c r="BJ187" s="17"/>
      <c r="BK187" s="17"/>
    </row>
    <row r="188" spans="1:63" ht="17.5" customHeight="1" x14ac:dyDescent="0.35">
      <c r="A188" s="17"/>
      <c r="B188" s="113" t="s">
        <v>231</v>
      </c>
      <c r="C188" s="56"/>
      <c r="D188" s="51" t="s">
        <v>211</v>
      </c>
      <c r="E188" s="123"/>
      <c r="F188" s="131"/>
      <c r="G188" s="52">
        <v>2020</v>
      </c>
      <c r="H188" s="52">
        <v>7.552999999999999</v>
      </c>
      <c r="I188" s="52">
        <v>7.552999999999999</v>
      </c>
      <c r="J188" s="52">
        <v>7.1725999999999983</v>
      </c>
      <c r="K188" s="52">
        <v>6.9141999999999983</v>
      </c>
      <c r="L188" s="52">
        <v>6.5547999999999975</v>
      </c>
      <c r="M188" s="52">
        <v>6.2303999999999977</v>
      </c>
      <c r="N188" s="52">
        <v>5.876999999999998</v>
      </c>
      <c r="O188" s="52">
        <v>5.6505999999999972</v>
      </c>
      <c r="P188" s="52">
        <v>5.3411999999999979</v>
      </c>
      <c r="Q188" s="52">
        <v>5.0927999999999978</v>
      </c>
      <c r="R188" s="52">
        <v>4.8023999999999969</v>
      </c>
      <c r="S188" s="52">
        <v>4.5209999999999972</v>
      </c>
      <c r="T188" s="52">
        <v>4.2845999999999975</v>
      </c>
      <c r="U188" s="52">
        <v>4.0631999999999975</v>
      </c>
      <c r="V188" s="52">
        <v>3.9227999999999974</v>
      </c>
      <c r="W188" s="52">
        <v>3.9043999999999977</v>
      </c>
      <c r="X188" s="52">
        <v>4.0009999999999977</v>
      </c>
      <c r="Y188" s="52">
        <v>3.9775999999999976</v>
      </c>
      <c r="Z188" s="52">
        <v>3.9911999999999974</v>
      </c>
      <c r="AA188" s="52">
        <v>4.0047999999999977</v>
      </c>
      <c r="AB188" s="52">
        <v>4.018399999999998</v>
      </c>
      <c r="AC188" s="52">
        <v>4.0319999999999974</v>
      </c>
      <c r="AD188" s="52">
        <v>4.0319999999999974</v>
      </c>
      <c r="AE188" s="52">
        <v>4.0319999999999974</v>
      </c>
      <c r="AF188" s="52">
        <v>4.0319999999999974</v>
      </c>
      <c r="AG188" s="52">
        <v>4.0319999999999974</v>
      </c>
      <c r="AH188" s="52">
        <v>4.0319999999999974</v>
      </c>
      <c r="AI188" s="52">
        <v>4.0319999999999974</v>
      </c>
      <c r="AJ188" s="52">
        <v>4.0319999999999974</v>
      </c>
      <c r="AK188" s="52">
        <v>4.0319999999999974</v>
      </c>
      <c r="AL188" s="52">
        <v>4.0319999999999974</v>
      </c>
      <c r="AM188" s="52">
        <v>4.0319999999999974</v>
      </c>
      <c r="AN188" s="52" t="s">
        <v>677</v>
      </c>
      <c r="AO188" s="52">
        <v>2022</v>
      </c>
      <c r="AP188" s="46" t="s">
        <v>339</v>
      </c>
      <c r="AQ188" s="46" t="s">
        <v>339</v>
      </c>
      <c r="AR188" s="46" t="s">
        <v>339</v>
      </c>
      <c r="AS188" s="46" t="s">
        <v>339</v>
      </c>
      <c r="AT188" s="46" t="s">
        <v>339</v>
      </c>
      <c r="AU188" s="46" t="s">
        <v>339</v>
      </c>
      <c r="AV188" s="46" t="s">
        <v>339</v>
      </c>
      <c r="AW188" s="46" t="s">
        <v>339</v>
      </c>
      <c r="AX188" s="46" t="s">
        <v>338</v>
      </c>
      <c r="AY188" s="46" t="s">
        <v>339</v>
      </c>
      <c r="AZ188" s="46" t="s">
        <v>339</v>
      </c>
      <c r="BA188" s="47"/>
      <c r="BB188" s="2" t="s">
        <v>393</v>
      </c>
      <c r="BC188" s="137"/>
      <c r="BD188" s="17"/>
      <c r="BE188" s="17"/>
      <c r="BF188" s="17"/>
      <c r="BG188" s="57"/>
      <c r="BH188" s="57"/>
      <c r="BI188" s="57"/>
      <c r="BJ188" s="57"/>
      <c r="BK188" s="57"/>
    </row>
    <row r="189" spans="1:63" ht="17.5" customHeight="1" x14ac:dyDescent="0.35">
      <c r="A189" s="17"/>
      <c r="B189" s="113" t="s">
        <v>232</v>
      </c>
      <c r="C189" s="56"/>
      <c r="D189" s="51" t="s">
        <v>211</v>
      </c>
      <c r="E189" s="123"/>
      <c r="F189" s="131"/>
      <c r="G189" s="52">
        <v>2020</v>
      </c>
      <c r="H189" s="52">
        <v>3.0669999999999966</v>
      </c>
      <c r="I189" s="52">
        <v>3.0669999999999966</v>
      </c>
      <c r="J189" s="52">
        <v>2.632399999999997</v>
      </c>
      <c r="K189" s="52">
        <v>2.2237999999999971</v>
      </c>
      <c r="L189" s="52">
        <v>1.9371999999999971</v>
      </c>
      <c r="M189" s="52">
        <v>1.7055999999999971</v>
      </c>
      <c r="N189" s="52">
        <v>1.5519999999999972</v>
      </c>
      <c r="O189" s="52">
        <v>1.3513999999999973</v>
      </c>
      <c r="P189" s="52">
        <v>1.1667999999999972</v>
      </c>
      <c r="Q189" s="52">
        <v>0.98219999999999708</v>
      </c>
      <c r="R189" s="52">
        <v>0.88059999999999716</v>
      </c>
      <c r="S189" s="52">
        <v>0.77899999999999714</v>
      </c>
      <c r="T189" s="52">
        <v>0.76939999999999709</v>
      </c>
      <c r="U189" s="52">
        <v>0.724799999999997</v>
      </c>
      <c r="V189" s="52">
        <v>0.6391999999999971</v>
      </c>
      <c r="W189" s="52">
        <v>0.55359999999999709</v>
      </c>
      <c r="X189" s="52">
        <v>0.46799999999999725</v>
      </c>
      <c r="Y189" s="52">
        <v>0.41539999999999722</v>
      </c>
      <c r="Z189" s="52">
        <v>0.39779999999999721</v>
      </c>
      <c r="AA189" s="52">
        <v>0.42119999999999719</v>
      </c>
      <c r="AB189" s="52">
        <v>0.44459999999999716</v>
      </c>
      <c r="AC189" s="52">
        <v>0.46799999999999714</v>
      </c>
      <c r="AD189" s="52">
        <v>0.46799999999999714</v>
      </c>
      <c r="AE189" s="52">
        <v>0.46799999999999714</v>
      </c>
      <c r="AF189" s="52">
        <v>0.46799999999999714</v>
      </c>
      <c r="AG189" s="52">
        <v>0.46799999999999714</v>
      </c>
      <c r="AH189" s="52">
        <v>0.46799999999999714</v>
      </c>
      <c r="AI189" s="52">
        <v>0.46799999999999714</v>
      </c>
      <c r="AJ189" s="52">
        <v>0.46799999999999714</v>
      </c>
      <c r="AK189" s="52">
        <v>0.46799999999999714</v>
      </c>
      <c r="AL189" s="52">
        <v>0.46799999999999714</v>
      </c>
      <c r="AM189" s="52">
        <v>0.46799999999999714</v>
      </c>
      <c r="AN189" s="52" t="s">
        <v>677</v>
      </c>
      <c r="AO189" s="52">
        <v>2022</v>
      </c>
      <c r="AP189" s="46" t="s">
        <v>339</v>
      </c>
      <c r="AQ189" s="46" t="s">
        <v>339</v>
      </c>
      <c r="AR189" s="46" t="s">
        <v>339</v>
      </c>
      <c r="AS189" s="46" t="s">
        <v>339</v>
      </c>
      <c r="AT189" s="46" t="s">
        <v>339</v>
      </c>
      <c r="AU189" s="46" t="s">
        <v>339</v>
      </c>
      <c r="AV189" s="46" t="s">
        <v>339</v>
      </c>
      <c r="AW189" s="46" t="s">
        <v>339</v>
      </c>
      <c r="AX189" s="46" t="s">
        <v>338</v>
      </c>
      <c r="AY189" s="46" t="s">
        <v>339</v>
      </c>
      <c r="AZ189" s="46" t="s">
        <v>339</v>
      </c>
      <c r="BA189" s="47"/>
      <c r="BB189" s="2" t="s">
        <v>394</v>
      </c>
      <c r="BC189" s="137"/>
      <c r="BD189" s="17"/>
      <c r="BE189" s="17"/>
      <c r="BF189" s="17"/>
      <c r="BG189" s="62"/>
      <c r="BH189" s="62"/>
      <c r="BI189" s="62"/>
      <c r="BJ189" s="17"/>
      <c r="BK189" s="17"/>
    </row>
    <row r="190" spans="1:63" ht="17.5" customHeight="1" x14ac:dyDescent="0.35">
      <c r="A190" s="17"/>
      <c r="B190" s="113" t="s">
        <v>233</v>
      </c>
      <c r="C190" s="56"/>
      <c r="D190" s="51" t="s">
        <v>211</v>
      </c>
      <c r="E190" s="123"/>
      <c r="F190" s="131"/>
      <c r="G190" s="52">
        <v>2020</v>
      </c>
      <c r="H190" s="52">
        <v>4.6759999999999993</v>
      </c>
      <c r="I190" s="52">
        <v>4.6759999999999993</v>
      </c>
      <c r="J190" s="52">
        <v>3.8873999999999991</v>
      </c>
      <c r="K190" s="52">
        <v>3.0757999999999992</v>
      </c>
      <c r="L190" s="52">
        <v>2.4001999999999994</v>
      </c>
      <c r="M190" s="52">
        <v>2.0375999999999994</v>
      </c>
      <c r="N190" s="52">
        <v>1.6989999999999994</v>
      </c>
      <c r="O190" s="52">
        <v>1.3193999999999995</v>
      </c>
      <c r="P190" s="52">
        <v>1.1317999999999995</v>
      </c>
      <c r="Q190" s="52">
        <v>0.94119999999999959</v>
      </c>
      <c r="R190" s="52">
        <v>0.82959999999999956</v>
      </c>
      <c r="S190" s="52">
        <v>0.73699999999999954</v>
      </c>
      <c r="T190" s="52">
        <v>0.66039999999999954</v>
      </c>
      <c r="U190" s="52">
        <v>0.62479999999999958</v>
      </c>
      <c r="V190" s="52">
        <v>0.63119999999999954</v>
      </c>
      <c r="W190" s="52">
        <v>0.6375999999999995</v>
      </c>
      <c r="X190" s="52">
        <v>0.62799999999999945</v>
      </c>
      <c r="Y190" s="52">
        <v>0.64339999999999942</v>
      </c>
      <c r="Z190" s="52">
        <v>0.65879999999999939</v>
      </c>
      <c r="AA190" s="52">
        <v>0.64319999999999933</v>
      </c>
      <c r="AB190" s="52">
        <v>0.62759999999999927</v>
      </c>
      <c r="AC190" s="52">
        <v>0.62799999999999923</v>
      </c>
      <c r="AD190" s="52">
        <v>0.62799999999999923</v>
      </c>
      <c r="AE190" s="52">
        <v>0.62799999999999923</v>
      </c>
      <c r="AF190" s="52">
        <v>0.62799999999999923</v>
      </c>
      <c r="AG190" s="52">
        <v>0.62799999999999923</v>
      </c>
      <c r="AH190" s="52">
        <v>0.62799999999999923</v>
      </c>
      <c r="AI190" s="52">
        <v>0.62799999999999923</v>
      </c>
      <c r="AJ190" s="52">
        <v>0.62799999999999923</v>
      </c>
      <c r="AK190" s="52">
        <v>0.62799999999999923</v>
      </c>
      <c r="AL190" s="52">
        <v>0.62799999999999923</v>
      </c>
      <c r="AM190" s="52">
        <v>0.62799999999999923</v>
      </c>
      <c r="AN190" s="52" t="s">
        <v>677</v>
      </c>
      <c r="AO190" s="52">
        <v>2022</v>
      </c>
      <c r="AP190" s="46" t="s">
        <v>339</v>
      </c>
      <c r="AQ190" s="46" t="s">
        <v>339</v>
      </c>
      <c r="AR190" s="46" t="s">
        <v>339</v>
      </c>
      <c r="AS190" s="46" t="s">
        <v>339</v>
      </c>
      <c r="AT190" s="46" t="s">
        <v>339</v>
      </c>
      <c r="AU190" s="46" t="s">
        <v>339</v>
      </c>
      <c r="AV190" s="46" t="s">
        <v>339</v>
      </c>
      <c r="AW190" s="46" t="s">
        <v>339</v>
      </c>
      <c r="AX190" s="46" t="s">
        <v>338</v>
      </c>
      <c r="AY190" s="46" t="s">
        <v>339</v>
      </c>
      <c r="AZ190" s="46" t="s">
        <v>339</v>
      </c>
      <c r="BA190" s="47"/>
      <c r="BB190" s="2" t="s">
        <v>395</v>
      </c>
      <c r="BC190" s="137"/>
      <c r="BD190" s="17"/>
      <c r="BE190" s="17"/>
      <c r="BF190" s="17"/>
      <c r="BG190" s="57"/>
      <c r="BH190" s="57"/>
      <c r="BI190" s="57"/>
      <c r="BJ190" s="57"/>
      <c r="BK190" s="57"/>
    </row>
    <row r="191" spans="1:63" ht="17.5" customHeight="1" x14ac:dyDescent="0.35">
      <c r="A191" s="17"/>
      <c r="B191" s="72" t="s">
        <v>234</v>
      </c>
      <c r="C191" s="73"/>
      <c r="D191" s="74"/>
      <c r="E191" s="126"/>
      <c r="F191" s="75"/>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c r="AP191" s="75"/>
      <c r="AQ191" s="75"/>
      <c r="AR191" s="75"/>
      <c r="AS191" s="75"/>
      <c r="AT191" s="75"/>
      <c r="AU191" s="75"/>
      <c r="AV191" s="75"/>
      <c r="AW191" s="75"/>
      <c r="AX191" s="75"/>
      <c r="AY191" s="75"/>
      <c r="AZ191" s="75"/>
      <c r="BA191" s="75"/>
      <c r="BB191" s="75"/>
      <c r="BC191" s="44"/>
      <c r="BD191" s="17"/>
      <c r="BE191" s="17"/>
      <c r="BF191" s="17"/>
      <c r="BG191" s="62"/>
      <c r="BH191" s="62"/>
      <c r="BI191" s="62"/>
      <c r="BJ191" s="17"/>
      <c r="BK191" s="17"/>
    </row>
    <row r="192" spans="1:63" ht="17.5" customHeight="1" x14ac:dyDescent="0.35">
      <c r="A192" s="17"/>
      <c r="B192" s="113" t="s">
        <v>235</v>
      </c>
      <c r="C192" s="56"/>
      <c r="D192" s="51" t="s">
        <v>211</v>
      </c>
      <c r="E192" s="123"/>
      <c r="F192" s="131"/>
      <c r="G192" s="52">
        <v>2020</v>
      </c>
      <c r="H192" s="52">
        <v>1.6950000000000001</v>
      </c>
      <c r="I192" s="52">
        <v>1.6950000000000001</v>
      </c>
      <c r="J192" s="52">
        <v>1.6950000000000001</v>
      </c>
      <c r="K192" s="52">
        <v>1.6950000000000001</v>
      </c>
      <c r="L192" s="52">
        <v>1.6950000000000001</v>
      </c>
      <c r="M192" s="52">
        <v>1.6950000000000001</v>
      </c>
      <c r="N192" s="52">
        <v>1.6950000000000001</v>
      </c>
      <c r="O192" s="52">
        <v>1.6540000000000001</v>
      </c>
      <c r="P192" s="52">
        <v>1.6130000000000002</v>
      </c>
      <c r="Q192" s="52">
        <v>1.5330000000000001</v>
      </c>
      <c r="R192" s="52">
        <v>1.4530000000000001</v>
      </c>
      <c r="S192" s="52">
        <v>1.3380000000000001</v>
      </c>
      <c r="T192" s="52">
        <v>1.264</v>
      </c>
      <c r="U192" s="52">
        <v>1.159</v>
      </c>
      <c r="V192" s="52">
        <v>1.0580000000000001</v>
      </c>
      <c r="W192" s="52">
        <v>0.83200000000000007</v>
      </c>
      <c r="X192" s="52">
        <v>0.6080000000000001</v>
      </c>
      <c r="Y192" s="52">
        <v>0.38400000000000012</v>
      </c>
      <c r="Z192" s="52">
        <v>0.19100000000000011</v>
      </c>
      <c r="AA192" s="52">
        <v>3.3000000000000113E-2</v>
      </c>
      <c r="AB192" s="52" t="s">
        <v>313</v>
      </c>
      <c r="AC192" s="52" t="s">
        <v>313</v>
      </c>
      <c r="AD192" s="52" t="s">
        <v>313</v>
      </c>
      <c r="AE192" s="52" t="s">
        <v>313</v>
      </c>
      <c r="AF192" s="52" t="s">
        <v>313</v>
      </c>
      <c r="AG192" s="52" t="s">
        <v>313</v>
      </c>
      <c r="AH192" s="52" t="s">
        <v>313</v>
      </c>
      <c r="AI192" s="52" t="s">
        <v>313</v>
      </c>
      <c r="AJ192" s="52" t="s">
        <v>313</v>
      </c>
      <c r="AK192" s="52" t="s">
        <v>313</v>
      </c>
      <c r="AL192" s="52" t="s">
        <v>313</v>
      </c>
      <c r="AM192" s="52" t="s">
        <v>313</v>
      </c>
      <c r="AN192" s="52" t="s">
        <v>677</v>
      </c>
      <c r="AO192" s="52">
        <v>2022</v>
      </c>
      <c r="AP192" s="46" t="s">
        <v>339</v>
      </c>
      <c r="AQ192" s="46" t="s">
        <v>339</v>
      </c>
      <c r="AR192" s="46" t="s">
        <v>339</v>
      </c>
      <c r="AS192" s="46" t="s">
        <v>339</v>
      </c>
      <c r="AT192" s="46" t="s">
        <v>339</v>
      </c>
      <c r="AU192" s="46" t="s">
        <v>339</v>
      </c>
      <c r="AV192" s="46" t="s">
        <v>339</v>
      </c>
      <c r="AW192" s="46" t="s">
        <v>339</v>
      </c>
      <c r="AX192" s="46" t="s">
        <v>338</v>
      </c>
      <c r="AY192" s="46" t="s">
        <v>339</v>
      </c>
      <c r="AZ192" s="46" t="s">
        <v>339</v>
      </c>
      <c r="BA192" s="47"/>
      <c r="BB192" s="2" t="s">
        <v>396</v>
      </c>
      <c r="BC192" s="137"/>
      <c r="BD192" s="17"/>
      <c r="BE192" s="17"/>
      <c r="BF192" s="17"/>
      <c r="BG192" s="57"/>
      <c r="BH192" s="57"/>
      <c r="BI192" s="57"/>
      <c r="BJ192" s="57"/>
      <c r="BK192" s="57"/>
    </row>
    <row r="193" spans="1:63" ht="17.5" customHeight="1" x14ac:dyDescent="0.35">
      <c r="A193" s="17"/>
      <c r="B193" s="113" t="s">
        <v>236</v>
      </c>
      <c r="C193" s="56"/>
      <c r="D193" s="51" t="s">
        <v>211</v>
      </c>
      <c r="E193" s="123"/>
      <c r="F193" s="131"/>
      <c r="G193" s="52">
        <v>2020</v>
      </c>
      <c r="H193" s="52">
        <v>5.4940000000000007</v>
      </c>
      <c r="I193" s="52">
        <v>5.4940000000000007</v>
      </c>
      <c r="J193" s="52">
        <v>5.2930000000000001</v>
      </c>
      <c r="K193" s="52">
        <v>5.7747499999999992</v>
      </c>
      <c r="L193" s="52">
        <v>6.4134999999999991</v>
      </c>
      <c r="M193" s="52">
        <v>7.1582499999999989</v>
      </c>
      <c r="N193" s="52">
        <v>8.02</v>
      </c>
      <c r="O193" s="52">
        <v>8.8397500000000004</v>
      </c>
      <c r="P193" s="52">
        <v>9.5815000000000019</v>
      </c>
      <c r="Q193" s="52">
        <v>10.298250000000003</v>
      </c>
      <c r="R193" s="52">
        <v>10.989000000000003</v>
      </c>
      <c r="S193" s="52">
        <v>11.644750000000005</v>
      </c>
      <c r="T193" s="52">
        <v>12.342500000000006</v>
      </c>
      <c r="U193" s="52">
        <v>12.910500000000006</v>
      </c>
      <c r="V193" s="52">
        <v>13.478500000000007</v>
      </c>
      <c r="W193" s="52">
        <v>13.974500000000008</v>
      </c>
      <c r="X193" s="52">
        <v>14.45750000000001</v>
      </c>
      <c r="Y193" s="52">
        <v>14.90750000000001</v>
      </c>
      <c r="Z193" s="52">
        <v>15.200500000000009</v>
      </c>
      <c r="AA193" s="52">
        <v>15.555500000000011</v>
      </c>
      <c r="AB193" s="52">
        <v>15.982500000000011</v>
      </c>
      <c r="AC193" s="52">
        <v>16.45750000000001</v>
      </c>
      <c r="AD193" s="52">
        <v>16.887500000000014</v>
      </c>
      <c r="AE193" s="52">
        <v>16.673750000000013</v>
      </c>
      <c r="AF193" s="52">
        <v>16.460000000000012</v>
      </c>
      <c r="AG193" s="52">
        <v>16.096250000000015</v>
      </c>
      <c r="AH193" s="52">
        <v>15.732500000000016</v>
      </c>
      <c r="AI193" s="52">
        <v>15.368750000000018</v>
      </c>
      <c r="AJ193" s="52">
        <v>15.00500000000002</v>
      </c>
      <c r="AK193" s="52">
        <v>14.641250000000021</v>
      </c>
      <c r="AL193" s="52">
        <v>14.427500000000022</v>
      </c>
      <c r="AM193" s="52">
        <v>14.213750000000022</v>
      </c>
      <c r="AN193" s="52" t="s">
        <v>677</v>
      </c>
      <c r="AO193" s="52">
        <v>2022</v>
      </c>
      <c r="AP193" s="46" t="s">
        <v>339</v>
      </c>
      <c r="AQ193" s="46" t="s">
        <v>339</v>
      </c>
      <c r="AR193" s="46" t="s">
        <v>339</v>
      </c>
      <c r="AS193" s="46" t="s">
        <v>339</v>
      </c>
      <c r="AT193" s="46" t="s">
        <v>339</v>
      </c>
      <c r="AU193" s="46" t="s">
        <v>339</v>
      </c>
      <c r="AV193" s="46" t="s">
        <v>339</v>
      </c>
      <c r="AW193" s="46" t="s">
        <v>339</v>
      </c>
      <c r="AX193" s="46" t="s">
        <v>338</v>
      </c>
      <c r="AY193" s="46" t="s">
        <v>339</v>
      </c>
      <c r="AZ193" s="46" t="s">
        <v>339</v>
      </c>
      <c r="BA193" s="47"/>
      <c r="BB193" s="2" t="s">
        <v>397</v>
      </c>
      <c r="BC193" s="137"/>
      <c r="BD193" s="17"/>
      <c r="BE193" s="17"/>
      <c r="BF193" s="17"/>
      <c r="BG193" s="62"/>
      <c r="BH193" s="62"/>
      <c r="BI193" s="62"/>
      <c r="BJ193" s="17"/>
      <c r="BK193" s="17"/>
    </row>
    <row r="194" spans="1:63" ht="17.5" customHeight="1" x14ac:dyDescent="0.35">
      <c r="A194" s="17"/>
      <c r="B194" s="117" t="s">
        <v>237</v>
      </c>
      <c r="C194" s="56"/>
      <c r="D194" s="51" t="s">
        <v>211</v>
      </c>
      <c r="E194" s="123"/>
      <c r="F194" s="131"/>
      <c r="G194" s="52">
        <v>2020</v>
      </c>
      <c r="H194" s="63">
        <v>1.3790000000000004</v>
      </c>
      <c r="I194" s="63">
        <v>1.3790000000000004</v>
      </c>
      <c r="J194" s="63">
        <v>1.4460000000000004</v>
      </c>
      <c r="K194" s="63">
        <v>1.5130000000000003</v>
      </c>
      <c r="L194" s="63">
        <v>1.5660000000000003</v>
      </c>
      <c r="M194" s="63">
        <v>1.6190000000000002</v>
      </c>
      <c r="N194" s="63">
        <v>1.6720000000000002</v>
      </c>
      <c r="O194" s="63">
        <v>1.7250000000000001</v>
      </c>
      <c r="P194" s="63">
        <v>1.766</v>
      </c>
      <c r="Q194" s="63">
        <v>1.7789999999999999</v>
      </c>
      <c r="R194" s="63">
        <v>1.7919999999999998</v>
      </c>
      <c r="S194" s="63">
        <v>1.7639999999999998</v>
      </c>
      <c r="T194" s="63">
        <v>1.7089999999999996</v>
      </c>
      <c r="U194" s="63">
        <v>1.6329999999999996</v>
      </c>
      <c r="V194" s="63">
        <v>1.5739999999999996</v>
      </c>
      <c r="W194" s="63">
        <v>1.5149999999999997</v>
      </c>
      <c r="X194" s="63">
        <v>1.4809999999999997</v>
      </c>
      <c r="Y194" s="63">
        <v>1.4129999999999996</v>
      </c>
      <c r="Z194" s="63">
        <v>1.3719999999999994</v>
      </c>
      <c r="AA194" s="63">
        <v>1.3559999999999994</v>
      </c>
      <c r="AB194" s="63">
        <v>1.3399999999999994</v>
      </c>
      <c r="AC194" s="63">
        <v>1.3399999999999994</v>
      </c>
      <c r="AD194" s="63">
        <v>1.3399999999999994</v>
      </c>
      <c r="AE194" s="63">
        <v>1.3399999999999994</v>
      </c>
      <c r="AF194" s="63">
        <v>1.3399999999999994</v>
      </c>
      <c r="AG194" s="63">
        <v>1.3399999999999994</v>
      </c>
      <c r="AH194" s="63">
        <v>1.3399999999999994</v>
      </c>
      <c r="AI194" s="63">
        <v>1.3399999999999994</v>
      </c>
      <c r="AJ194" s="63">
        <v>1.3399999999999994</v>
      </c>
      <c r="AK194" s="63">
        <v>1.3399999999999994</v>
      </c>
      <c r="AL194" s="63">
        <v>1.3399999999999994</v>
      </c>
      <c r="AM194" s="63">
        <v>1.3399999999999994</v>
      </c>
      <c r="AN194" s="52" t="s">
        <v>677</v>
      </c>
      <c r="AO194" s="52">
        <v>2022</v>
      </c>
      <c r="AP194" s="46" t="s">
        <v>339</v>
      </c>
      <c r="AQ194" s="46" t="s">
        <v>339</v>
      </c>
      <c r="AR194" s="46" t="s">
        <v>339</v>
      </c>
      <c r="AS194" s="46" t="s">
        <v>339</v>
      </c>
      <c r="AT194" s="46" t="s">
        <v>339</v>
      </c>
      <c r="AU194" s="46" t="s">
        <v>339</v>
      </c>
      <c r="AV194" s="46" t="s">
        <v>339</v>
      </c>
      <c r="AW194" s="46" t="s">
        <v>339</v>
      </c>
      <c r="AX194" s="46" t="s">
        <v>338</v>
      </c>
      <c r="AY194" s="46" t="s">
        <v>339</v>
      </c>
      <c r="AZ194" s="46" t="s">
        <v>339</v>
      </c>
      <c r="BA194" s="47"/>
      <c r="BB194" s="2" t="s">
        <v>398</v>
      </c>
      <c r="BC194" s="137"/>
      <c r="BD194" s="17"/>
      <c r="BE194" s="17"/>
      <c r="BF194" s="17"/>
      <c r="BG194" s="57"/>
      <c r="BH194" s="57"/>
      <c r="BI194" s="57"/>
      <c r="BJ194" s="57"/>
      <c r="BK194" s="57"/>
    </row>
    <row r="195" spans="1:63" ht="17.5" customHeight="1" x14ac:dyDescent="0.35">
      <c r="A195" s="17"/>
      <c r="B195" s="113" t="s">
        <v>238</v>
      </c>
      <c r="C195" s="56"/>
      <c r="D195" s="51" t="s">
        <v>211</v>
      </c>
      <c r="E195" s="123"/>
      <c r="F195" s="131"/>
      <c r="G195" s="52">
        <v>2020</v>
      </c>
      <c r="H195" s="52">
        <v>16.658000000000001</v>
      </c>
      <c r="I195" s="52">
        <v>16.658000000000001</v>
      </c>
      <c r="J195" s="52">
        <v>17.072000000000003</v>
      </c>
      <c r="K195" s="52">
        <v>17.576750000000001</v>
      </c>
      <c r="L195" s="52">
        <v>17.913883333333334</v>
      </c>
      <c r="M195" s="52">
        <v>18.279016666666667</v>
      </c>
      <c r="N195" s="52">
        <v>18.462150000000001</v>
      </c>
      <c r="O195" s="52">
        <v>18.471283333333336</v>
      </c>
      <c r="P195" s="52">
        <v>18.411416666666668</v>
      </c>
      <c r="Q195" s="52">
        <v>18.44455</v>
      </c>
      <c r="R195" s="52">
        <v>18.1843</v>
      </c>
      <c r="S195" s="52">
        <v>17.99005</v>
      </c>
      <c r="T195" s="52">
        <v>17.765799999999999</v>
      </c>
      <c r="U195" s="52">
        <v>17.245799999999999</v>
      </c>
      <c r="V195" s="52">
        <v>16.785799999999998</v>
      </c>
      <c r="W195" s="52">
        <v>16.321799999999996</v>
      </c>
      <c r="X195" s="52">
        <v>15.782799999999998</v>
      </c>
      <c r="Y195" s="52">
        <v>15.267799999999998</v>
      </c>
      <c r="Z195" s="52">
        <v>14.893799999999999</v>
      </c>
      <c r="AA195" s="52">
        <v>14.560799999999999</v>
      </c>
      <c r="AB195" s="52">
        <v>14.369799999999998</v>
      </c>
      <c r="AC195" s="52">
        <v>14.369799999999998</v>
      </c>
      <c r="AD195" s="52">
        <v>14.369799999999998</v>
      </c>
      <c r="AE195" s="52">
        <v>14.156049999999999</v>
      </c>
      <c r="AF195" s="52">
        <v>13.821916666666665</v>
      </c>
      <c r="AG195" s="52">
        <v>13.337783333333331</v>
      </c>
      <c r="AH195" s="52">
        <v>12.853649999999998</v>
      </c>
      <c r="AI195" s="52">
        <v>12.369516666666664</v>
      </c>
      <c r="AJ195" s="52">
        <v>11.885383333333332</v>
      </c>
      <c r="AK195" s="52">
        <v>11.401249999999997</v>
      </c>
      <c r="AL195" s="52">
        <v>11.187499999999998</v>
      </c>
      <c r="AM195" s="52">
        <v>10.973749999999999</v>
      </c>
      <c r="AN195" s="52" t="s">
        <v>677</v>
      </c>
      <c r="AO195" s="52">
        <v>2022</v>
      </c>
      <c r="AP195" s="46" t="s">
        <v>339</v>
      </c>
      <c r="AQ195" s="46" t="s">
        <v>339</v>
      </c>
      <c r="AR195" s="46" t="s">
        <v>339</v>
      </c>
      <c r="AS195" s="46" t="s">
        <v>339</v>
      </c>
      <c r="AT195" s="46" t="s">
        <v>339</v>
      </c>
      <c r="AU195" s="46" t="s">
        <v>339</v>
      </c>
      <c r="AV195" s="46" t="s">
        <v>339</v>
      </c>
      <c r="AW195" s="46" t="s">
        <v>339</v>
      </c>
      <c r="AX195" s="46" t="s">
        <v>338</v>
      </c>
      <c r="AY195" s="46" t="s">
        <v>339</v>
      </c>
      <c r="AZ195" s="46" t="s">
        <v>339</v>
      </c>
      <c r="BA195" s="47"/>
      <c r="BB195" s="2" t="s">
        <v>399</v>
      </c>
      <c r="BC195" s="137"/>
      <c r="BD195" s="17"/>
      <c r="BE195" s="17"/>
      <c r="BF195" s="17"/>
      <c r="BG195" s="62"/>
      <c r="BH195" s="62"/>
      <c r="BI195" s="62"/>
      <c r="BJ195" s="17"/>
      <c r="BK195" s="17"/>
    </row>
    <row r="196" spans="1:63" ht="17.5" customHeight="1" x14ac:dyDescent="0.35">
      <c r="A196" s="17"/>
      <c r="B196" s="113" t="s">
        <v>239</v>
      </c>
      <c r="C196" s="56"/>
      <c r="D196" s="51" t="s">
        <v>211</v>
      </c>
      <c r="E196" s="123"/>
      <c r="F196" s="131"/>
      <c r="G196" s="52">
        <v>2020</v>
      </c>
      <c r="H196" s="52">
        <v>3.05</v>
      </c>
      <c r="I196" s="52">
        <v>3.05</v>
      </c>
      <c r="J196" s="52">
        <v>3.1839999999999997</v>
      </c>
      <c r="K196" s="52">
        <v>3.3179999999999996</v>
      </c>
      <c r="L196" s="52">
        <v>3.4519999999999995</v>
      </c>
      <c r="M196" s="52">
        <v>3.5439999999999996</v>
      </c>
      <c r="N196" s="52">
        <v>3.5519999999999996</v>
      </c>
      <c r="O196" s="52">
        <v>3.3119999999999994</v>
      </c>
      <c r="P196" s="52">
        <v>3.0719999999999992</v>
      </c>
      <c r="Q196" s="52">
        <v>2.8019999999999992</v>
      </c>
      <c r="R196" s="52">
        <v>2.573999999999999</v>
      </c>
      <c r="S196" s="52">
        <v>2.4299999999999988</v>
      </c>
      <c r="T196" s="52">
        <v>2.5339999999999989</v>
      </c>
      <c r="U196" s="52">
        <v>2.637999999999999</v>
      </c>
      <c r="V196" s="52">
        <v>2.7659999999999991</v>
      </c>
      <c r="W196" s="52">
        <v>2.827999999999999</v>
      </c>
      <c r="X196" s="52">
        <v>2.8899999999999988</v>
      </c>
      <c r="Y196" s="52">
        <v>2.8179999999999987</v>
      </c>
      <c r="Z196" s="52">
        <v>2.7459999999999987</v>
      </c>
      <c r="AA196" s="52">
        <v>2.6799999999999984</v>
      </c>
      <c r="AB196" s="52">
        <v>2.6799999999999984</v>
      </c>
      <c r="AC196" s="52">
        <v>2.6799999999999984</v>
      </c>
      <c r="AD196" s="52">
        <v>2.6799999999999984</v>
      </c>
      <c r="AE196" s="52">
        <v>2.6799999999999984</v>
      </c>
      <c r="AF196" s="52">
        <v>2.6799999999999984</v>
      </c>
      <c r="AG196" s="52">
        <v>2.6799999999999984</v>
      </c>
      <c r="AH196" s="52">
        <v>2.6799999999999984</v>
      </c>
      <c r="AI196" s="52">
        <v>2.6799999999999984</v>
      </c>
      <c r="AJ196" s="52">
        <v>2.6799999999999984</v>
      </c>
      <c r="AK196" s="52">
        <v>2.6799999999999984</v>
      </c>
      <c r="AL196" s="52">
        <v>2.6799999999999984</v>
      </c>
      <c r="AM196" s="52">
        <v>2.6799999999999984</v>
      </c>
      <c r="AN196" s="52" t="s">
        <v>677</v>
      </c>
      <c r="AO196" s="52">
        <v>2022</v>
      </c>
      <c r="AP196" s="46" t="s">
        <v>339</v>
      </c>
      <c r="AQ196" s="46" t="s">
        <v>339</v>
      </c>
      <c r="AR196" s="46" t="s">
        <v>339</v>
      </c>
      <c r="AS196" s="46" t="s">
        <v>339</v>
      </c>
      <c r="AT196" s="46" t="s">
        <v>339</v>
      </c>
      <c r="AU196" s="46" t="s">
        <v>339</v>
      </c>
      <c r="AV196" s="46" t="s">
        <v>339</v>
      </c>
      <c r="AW196" s="46" t="s">
        <v>339</v>
      </c>
      <c r="AX196" s="46" t="s">
        <v>338</v>
      </c>
      <c r="AY196" s="46" t="s">
        <v>339</v>
      </c>
      <c r="AZ196" s="46" t="s">
        <v>339</v>
      </c>
      <c r="BA196" s="47"/>
      <c r="BB196" s="2" t="s">
        <v>400</v>
      </c>
      <c r="BC196" s="137"/>
      <c r="BD196" s="17"/>
      <c r="BE196" s="17"/>
      <c r="BF196" s="17"/>
      <c r="BG196" s="57"/>
      <c r="BH196" s="57"/>
      <c r="BI196" s="57"/>
      <c r="BJ196" s="57"/>
      <c r="BK196" s="57"/>
    </row>
    <row r="197" spans="1:63" ht="17.5" customHeight="1" x14ac:dyDescent="0.35">
      <c r="A197" s="17"/>
      <c r="B197" s="72" t="s">
        <v>240</v>
      </c>
      <c r="C197" s="73"/>
      <c r="D197" s="74"/>
      <c r="E197" s="126"/>
      <c r="F197" s="75"/>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75"/>
      <c r="AJ197" s="75"/>
      <c r="AK197" s="75"/>
      <c r="AL197" s="75"/>
      <c r="AM197" s="75"/>
      <c r="AN197" s="75"/>
      <c r="AO197" s="75"/>
      <c r="AP197" s="75"/>
      <c r="AQ197" s="75"/>
      <c r="AR197" s="75"/>
      <c r="AS197" s="75"/>
      <c r="AT197" s="75"/>
      <c r="AU197" s="75"/>
      <c r="AV197" s="75"/>
      <c r="AW197" s="75"/>
      <c r="AX197" s="75"/>
      <c r="AY197" s="75"/>
      <c r="AZ197" s="75"/>
      <c r="BA197" s="75"/>
      <c r="BB197" s="75"/>
      <c r="BC197" s="44"/>
      <c r="BD197" s="17"/>
      <c r="BE197" s="17"/>
      <c r="BF197" s="17"/>
      <c r="BG197" s="62"/>
      <c r="BH197" s="62"/>
      <c r="BI197" s="62"/>
      <c r="BJ197" s="17"/>
      <c r="BK197" s="17"/>
    </row>
    <row r="198" spans="1:63" ht="17.5" customHeight="1" x14ac:dyDescent="0.35">
      <c r="A198" s="17"/>
      <c r="B198" s="113" t="s">
        <v>241</v>
      </c>
      <c r="C198" s="56"/>
      <c r="D198" s="51" t="s">
        <v>211</v>
      </c>
      <c r="E198" s="123"/>
      <c r="F198" s="131"/>
      <c r="G198" s="52">
        <v>2020</v>
      </c>
      <c r="H198" s="52">
        <v>960.66800000000001</v>
      </c>
      <c r="I198" s="52">
        <v>960.66800000000001</v>
      </c>
      <c r="J198" s="52">
        <v>960.13140000000021</v>
      </c>
      <c r="K198" s="52">
        <v>959.59480000000019</v>
      </c>
      <c r="L198" s="52">
        <v>959.07295000000011</v>
      </c>
      <c r="M198" s="52">
        <v>958.8891000000001</v>
      </c>
      <c r="N198" s="52">
        <v>959.34125000000006</v>
      </c>
      <c r="O198" s="52">
        <v>960.24940000000004</v>
      </c>
      <c r="P198" s="52">
        <v>961.49955000000023</v>
      </c>
      <c r="Q198" s="52">
        <v>962.99670000000003</v>
      </c>
      <c r="R198" s="52">
        <v>964.5861000000001</v>
      </c>
      <c r="S198" s="52">
        <v>965.61350000000016</v>
      </c>
      <c r="T198" s="52">
        <v>966.34990000000016</v>
      </c>
      <c r="U198" s="52">
        <v>967.11130000000014</v>
      </c>
      <c r="V198" s="52">
        <v>967.97770000000014</v>
      </c>
      <c r="W198" s="52">
        <v>969.12910000000011</v>
      </c>
      <c r="X198" s="52">
        <v>970.52750000000015</v>
      </c>
      <c r="Y198" s="52">
        <v>971.90790000000015</v>
      </c>
      <c r="Z198" s="52">
        <v>973.09930000000008</v>
      </c>
      <c r="AA198" s="52">
        <v>973.92870000000005</v>
      </c>
      <c r="AB198" s="52">
        <v>974.06910000000005</v>
      </c>
      <c r="AC198" s="52">
        <v>973.88850000000002</v>
      </c>
      <c r="AD198" s="52">
        <v>973.88850000000002</v>
      </c>
      <c r="AE198" s="52">
        <v>973.88850000000002</v>
      </c>
      <c r="AF198" s="52">
        <v>973.91475000000014</v>
      </c>
      <c r="AG198" s="52">
        <v>973.94100000000014</v>
      </c>
      <c r="AH198" s="52">
        <v>973.96725000000015</v>
      </c>
      <c r="AI198" s="52">
        <v>973.99350000000015</v>
      </c>
      <c r="AJ198" s="52">
        <v>974.01975000000016</v>
      </c>
      <c r="AK198" s="52">
        <v>974.04600000000005</v>
      </c>
      <c r="AL198" s="52">
        <v>974.04600000000005</v>
      </c>
      <c r="AM198" s="52">
        <v>974.04600000000005</v>
      </c>
      <c r="AN198" s="52" t="s">
        <v>677</v>
      </c>
      <c r="AO198" s="52">
        <v>2022</v>
      </c>
      <c r="AP198" s="46" t="s">
        <v>339</v>
      </c>
      <c r="AQ198" s="46" t="s">
        <v>339</v>
      </c>
      <c r="AR198" s="46" t="s">
        <v>339</v>
      </c>
      <c r="AS198" s="46" t="s">
        <v>339</v>
      </c>
      <c r="AT198" s="46" t="s">
        <v>339</v>
      </c>
      <c r="AU198" s="46" t="s">
        <v>339</v>
      </c>
      <c r="AV198" s="46" t="s">
        <v>339</v>
      </c>
      <c r="AW198" s="46" t="s">
        <v>339</v>
      </c>
      <c r="AX198" s="46" t="s">
        <v>338</v>
      </c>
      <c r="AY198" s="46" t="s">
        <v>339</v>
      </c>
      <c r="AZ198" s="46" t="s">
        <v>339</v>
      </c>
      <c r="BA198" s="47"/>
      <c r="BB198" s="2" t="s">
        <v>539</v>
      </c>
      <c r="BC198" s="137"/>
      <c r="BD198" s="17"/>
      <c r="BE198" s="17"/>
      <c r="BF198" s="17"/>
      <c r="BG198" s="57"/>
      <c r="BH198" s="57"/>
      <c r="BI198" s="57"/>
      <c r="BJ198" s="57"/>
      <c r="BK198" s="57"/>
    </row>
    <row r="199" spans="1:63" ht="17.5" customHeight="1" x14ac:dyDescent="0.35">
      <c r="A199" s="17"/>
      <c r="B199" s="113" t="s">
        <v>242</v>
      </c>
      <c r="C199" s="56"/>
      <c r="D199" s="51" t="s">
        <v>211</v>
      </c>
      <c r="E199" s="123"/>
      <c r="F199" s="131"/>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2"/>
      <c r="AO199" s="52"/>
      <c r="AP199" s="46"/>
      <c r="AQ199" s="46"/>
      <c r="AR199" s="46"/>
      <c r="AS199" s="46"/>
      <c r="AT199" s="46"/>
      <c r="AU199" s="46"/>
      <c r="AV199" s="46"/>
      <c r="AW199" s="46"/>
      <c r="AX199" s="46"/>
      <c r="AY199" s="46"/>
      <c r="AZ199" s="46"/>
      <c r="BA199" s="47"/>
      <c r="BB199" s="2" t="s">
        <v>401</v>
      </c>
      <c r="BC199" s="137"/>
      <c r="BD199" s="17"/>
      <c r="BE199" s="17"/>
      <c r="BF199" s="17"/>
      <c r="BG199" s="62"/>
      <c r="BH199" s="62"/>
      <c r="BI199" s="62"/>
      <c r="BJ199" s="17"/>
      <c r="BK199" s="17"/>
    </row>
    <row r="200" spans="1:63" ht="27" customHeight="1" x14ac:dyDescent="0.35">
      <c r="A200" s="17"/>
      <c r="B200" s="113" t="s">
        <v>243</v>
      </c>
      <c r="C200" s="56"/>
      <c r="D200" s="51" t="s">
        <v>211</v>
      </c>
      <c r="E200" s="123"/>
      <c r="F200" s="131"/>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46"/>
      <c r="AQ200" s="46"/>
      <c r="AR200" s="46"/>
      <c r="AS200" s="46"/>
      <c r="AT200" s="46"/>
      <c r="AU200" s="46"/>
      <c r="AV200" s="46"/>
      <c r="AW200" s="46"/>
      <c r="AX200" s="46"/>
      <c r="AY200" s="46"/>
      <c r="AZ200" s="46"/>
      <c r="BA200" s="47"/>
      <c r="BB200" s="2" t="s">
        <v>402</v>
      </c>
      <c r="BC200" s="137"/>
      <c r="BD200" s="17"/>
      <c r="BE200" s="17"/>
      <c r="BF200" s="17"/>
      <c r="BG200" s="57"/>
      <c r="BH200" s="57"/>
      <c r="BI200" s="57"/>
      <c r="BJ200" s="57"/>
      <c r="BK200" s="57"/>
    </row>
    <row r="201" spans="1:63" ht="17.5" customHeight="1" x14ac:dyDescent="0.35">
      <c r="A201" s="17"/>
      <c r="B201" s="72" t="s">
        <v>244</v>
      </c>
      <c r="C201" s="73"/>
      <c r="D201" s="74"/>
      <c r="E201" s="126"/>
      <c r="F201" s="75"/>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c r="AH201" s="75"/>
      <c r="AI201" s="75"/>
      <c r="AJ201" s="75"/>
      <c r="AK201" s="75"/>
      <c r="AL201" s="75"/>
      <c r="AM201" s="75"/>
      <c r="AN201" s="75"/>
      <c r="AO201" s="75"/>
      <c r="AP201" s="75"/>
      <c r="AQ201" s="75"/>
      <c r="AR201" s="75"/>
      <c r="AS201" s="75"/>
      <c r="AT201" s="75"/>
      <c r="AU201" s="75"/>
      <c r="AV201" s="75"/>
      <c r="AW201" s="75"/>
      <c r="AX201" s="75"/>
      <c r="AY201" s="75"/>
      <c r="AZ201" s="75"/>
      <c r="BA201" s="75"/>
      <c r="BB201" s="75"/>
      <c r="BC201" s="44"/>
      <c r="BD201" s="17"/>
      <c r="BE201" s="17"/>
      <c r="BF201" s="17"/>
      <c r="BG201" s="62"/>
      <c r="BH201" s="62"/>
      <c r="BI201" s="62"/>
      <c r="BJ201" s="17"/>
      <c r="BK201" s="17"/>
    </row>
    <row r="202" spans="1:63" ht="17.5" customHeight="1" x14ac:dyDescent="0.35">
      <c r="A202" s="17"/>
      <c r="B202" s="113" t="s">
        <v>245</v>
      </c>
      <c r="C202" s="56"/>
      <c r="D202" s="51" t="s">
        <v>211</v>
      </c>
      <c r="E202" s="123"/>
      <c r="F202" s="131"/>
      <c r="G202" s="52">
        <v>2020</v>
      </c>
      <c r="H202" s="52">
        <v>243.68800000000002</v>
      </c>
      <c r="I202" s="52">
        <v>243.68800000000002</v>
      </c>
      <c r="J202" s="52">
        <v>245.363</v>
      </c>
      <c r="K202" s="52">
        <v>245.57549999999998</v>
      </c>
      <c r="L202" s="52">
        <v>245.16139999999999</v>
      </c>
      <c r="M202" s="52">
        <v>244.4633</v>
      </c>
      <c r="N202" s="52">
        <v>243.82619999999997</v>
      </c>
      <c r="O202" s="52">
        <v>243.43009999999998</v>
      </c>
      <c r="P202" s="52">
        <v>243.19499999999999</v>
      </c>
      <c r="Q202" s="52">
        <v>242.9939</v>
      </c>
      <c r="R202" s="52">
        <v>242.74539999999999</v>
      </c>
      <c r="S202" s="52">
        <v>242.16489999999996</v>
      </c>
      <c r="T202" s="52">
        <v>241.23139999999995</v>
      </c>
      <c r="U202" s="52">
        <v>240.27439999999996</v>
      </c>
      <c r="V202" s="52">
        <v>239.00439999999998</v>
      </c>
      <c r="W202" s="52">
        <v>237.75639999999996</v>
      </c>
      <c r="X202" s="52">
        <v>236.38039999999995</v>
      </c>
      <c r="Y202" s="52">
        <v>235.05639999999994</v>
      </c>
      <c r="Z202" s="52">
        <v>233.75839999999997</v>
      </c>
      <c r="AA202" s="52">
        <v>232.36339999999996</v>
      </c>
      <c r="AB202" s="52">
        <v>230.86539999999997</v>
      </c>
      <c r="AC202" s="52">
        <v>229.28839999999994</v>
      </c>
      <c r="AD202" s="52">
        <v>227.83999999999995</v>
      </c>
      <c r="AE202" s="52">
        <v>227.03534999999997</v>
      </c>
      <c r="AF202" s="52">
        <v>226.23069999999996</v>
      </c>
      <c r="AG202" s="52">
        <v>225.57604999999995</v>
      </c>
      <c r="AH202" s="52">
        <v>224.92139999999995</v>
      </c>
      <c r="AI202" s="52">
        <v>224.26674999999994</v>
      </c>
      <c r="AJ202" s="52">
        <v>223.61209999999994</v>
      </c>
      <c r="AK202" s="52">
        <v>222.95744999999994</v>
      </c>
      <c r="AL202" s="52">
        <v>222.15279999999996</v>
      </c>
      <c r="AM202" s="52">
        <v>221.34814999999995</v>
      </c>
      <c r="AN202" s="52" t="s">
        <v>677</v>
      </c>
      <c r="AO202" s="52">
        <v>2022</v>
      </c>
      <c r="AP202" s="46" t="s">
        <v>339</v>
      </c>
      <c r="AQ202" s="46" t="s">
        <v>339</v>
      </c>
      <c r="AR202" s="46" t="s">
        <v>339</v>
      </c>
      <c r="AS202" s="46" t="s">
        <v>339</v>
      </c>
      <c r="AT202" s="46" t="s">
        <v>339</v>
      </c>
      <c r="AU202" s="46" t="s">
        <v>339</v>
      </c>
      <c r="AV202" s="46" t="s">
        <v>339</v>
      </c>
      <c r="AW202" s="46" t="s">
        <v>339</v>
      </c>
      <c r="AX202" s="46" t="s">
        <v>338</v>
      </c>
      <c r="AY202" s="46" t="s">
        <v>339</v>
      </c>
      <c r="AZ202" s="46" t="s">
        <v>339</v>
      </c>
      <c r="BA202" s="47"/>
      <c r="BB202" s="2" t="s">
        <v>423</v>
      </c>
      <c r="BC202" s="137"/>
      <c r="BD202" s="17"/>
      <c r="BE202" s="17"/>
      <c r="BF202" s="17"/>
      <c r="BG202" s="57"/>
      <c r="BH202" s="57"/>
      <c r="BI202" s="57"/>
      <c r="BJ202" s="57"/>
      <c r="BK202" s="57"/>
    </row>
    <row r="203" spans="1:63" ht="17.5" customHeight="1" x14ac:dyDescent="0.35">
      <c r="A203" s="17"/>
      <c r="B203" s="113" t="s">
        <v>246</v>
      </c>
      <c r="C203" s="56"/>
      <c r="D203" s="51" t="s">
        <v>211</v>
      </c>
      <c r="E203" s="123"/>
      <c r="F203" s="131"/>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c r="AH203" s="54"/>
      <c r="AI203" s="54"/>
      <c r="AJ203" s="54"/>
      <c r="AK203" s="54"/>
      <c r="AL203" s="54"/>
      <c r="AM203" s="54"/>
      <c r="AN203" s="54"/>
      <c r="AO203" s="54"/>
      <c r="AP203" s="46"/>
      <c r="AQ203" s="46"/>
      <c r="AR203" s="46"/>
      <c r="AS203" s="46"/>
      <c r="AT203" s="46"/>
      <c r="AU203" s="46"/>
      <c r="AV203" s="46"/>
      <c r="AW203" s="46"/>
      <c r="AX203" s="46"/>
      <c r="AY203" s="46"/>
      <c r="AZ203" s="46"/>
      <c r="BA203" s="47"/>
      <c r="BB203" s="2" t="s">
        <v>424</v>
      </c>
      <c r="BC203" s="137"/>
      <c r="BD203" s="17"/>
      <c r="BE203" s="17"/>
      <c r="BF203" s="17"/>
      <c r="BG203" s="62"/>
      <c r="BH203" s="62"/>
      <c r="BI203" s="62"/>
      <c r="BJ203" s="17"/>
      <c r="BK203" s="17"/>
    </row>
    <row r="204" spans="1:63" ht="17.5" customHeight="1" x14ac:dyDescent="0.35">
      <c r="A204" s="17"/>
      <c r="B204" s="113" t="s">
        <v>247</v>
      </c>
      <c r="C204" s="56"/>
      <c r="D204" s="51" t="s">
        <v>211</v>
      </c>
      <c r="E204" s="123"/>
      <c r="F204" s="131"/>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c r="AM204" s="54"/>
      <c r="AN204" s="54"/>
      <c r="AO204" s="54"/>
      <c r="AP204" s="46"/>
      <c r="AQ204" s="46"/>
      <c r="AR204" s="46"/>
      <c r="AS204" s="46"/>
      <c r="AT204" s="46"/>
      <c r="AU204" s="46"/>
      <c r="AV204" s="46"/>
      <c r="AW204" s="46"/>
      <c r="AX204" s="46"/>
      <c r="AY204" s="46"/>
      <c r="AZ204" s="46"/>
      <c r="BA204" s="47"/>
      <c r="BB204" s="2" t="s">
        <v>425</v>
      </c>
      <c r="BC204" s="137"/>
      <c r="BD204" s="17"/>
      <c r="BE204" s="17"/>
      <c r="BF204" s="17"/>
      <c r="BG204" s="57"/>
      <c r="BH204" s="57"/>
      <c r="BI204" s="57"/>
      <c r="BJ204" s="57"/>
      <c r="BK204" s="57"/>
    </row>
    <row r="205" spans="1:63" ht="17.5" customHeight="1" x14ac:dyDescent="0.35">
      <c r="A205" s="17"/>
      <c r="B205" s="72" t="s">
        <v>248</v>
      </c>
      <c r="C205" s="73"/>
      <c r="D205" s="74"/>
      <c r="E205" s="126"/>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44"/>
      <c r="BD205" s="17"/>
      <c r="BE205" s="17"/>
      <c r="BF205" s="17"/>
      <c r="BG205" s="62"/>
      <c r="BH205" s="62"/>
      <c r="BI205" s="62"/>
      <c r="BJ205" s="17"/>
      <c r="BK205" s="17"/>
    </row>
    <row r="206" spans="1:63" ht="17.5" customHeight="1" x14ac:dyDescent="0.35">
      <c r="A206" s="17"/>
      <c r="B206" s="113" t="s">
        <v>249</v>
      </c>
      <c r="C206" s="56"/>
      <c r="D206" s="51" t="s">
        <v>211</v>
      </c>
      <c r="E206" s="123"/>
      <c r="F206" s="131"/>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46"/>
      <c r="AQ206" s="46"/>
      <c r="AR206" s="46"/>
      <c r="AS206" s="46"/>
      <c r="AT206" s="46"/>
      <c r="AU206" s="46"/>
      <c r="AV206" s="46"/>
      <c r="AW206" s="46"/>
      <c r="AX206" s="46"/>
      <c r="AY206" s="46"/>
      <c r="AZ206" s="46"/>
      <c r="BA206" s="47"/>
      <c r="BB206" s="2" t="s">
        <v>403</v>
      </c>
      <c r="BC206" s="137"/>
      <c r="BD206" s="17"/>
      <c r="BE206" s="17"/>
      <c r="BF206" s="17"/>
      <c r="BG206" s="57"/>
      <c r="BH206" s="57"/>
      <c r="BI206" s="57"/>
      <c r="BJ206" s="57"/>
      <c r="BK206" s="57"/>
    </row>
    <row r="207" spans="1:63" ht="17.5" customHeight="1" x14ac:dyDescent="0.35">
      <c r="A207" s="17"/>
      <c r="B207" s="113" t="s">
        <v>250</v>
      </c>
      <c r="C207" s="56"/>
      <c r="D207" s="51" t="s">
        <v>211</v>
      </c>
      <c r="E207" s="123"/>
      <c r="F207" s="131"/>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46"/>
      <c r="AQ207" s="46"/>
      <c r="AR207" s="46"/>
      <c r="AS207" s="46"/>
      <c r="AT207" s="46"/>
      <c r="AU207" s="46"/>
      <c r="AV207" s="46"/>
      <c r="AW207" s="46"/>
      <c r="AX207" s="46"/>
      <c r="AY207" s="46"/>
      <c r="AZ207" s="46"/>
      <c r="BA207" s="47"/>
      <c r="BB207" s="2" t="s">
        <v>404</v>
      </c>
      <c r="BC207" s="137"/>
      <c r="BD207" s="17"/>
      <c r="BE207" s="17"/>
      <c r="BF207" s="17"/>
      <c r="BG207" s="62"/>
      <c r="BH207" s="62"/>
      <c r="BI207" s="62"/>
      <c r="BJ207" s="17"/>
      <c r="BK207" s="17"/>
    </row>
    <row r="208" spans="1:63" ht="17.5" customHeight="1" x14ac:dyDescent="0.35">
      <c r="A208" s="17"/>
      <c r="B208" s="113" t="s">
        <v>251</v>
      </c>
      <c r="C208" s="56"/>
      <c r="D208" s="51" t="s">
        <v>211</v>
      </c>
      <c r="E208" s="123"/>
      <c r="F208" s="131"/>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46"/>
      <c r="AQ208" s="46"/>
      <c r="AR208" s="46"/>
      <c r="AS208" s="46"/>
      <c r="AT208" s="46"/>
      <c r="AU208" s="46"/>
      <c r="AV208" s="46"/>
      <c r="AW208" s="46"/>
      <c r="AX208" s="46"/>
      <c r="AY208" s="46"/>
      <c r="AZ208" s="46"/>
      <c r="BA208" s="47"/>
      <c r="BB208" s="2" t="s">
        <v>405</v>
      </c>
      <c r="BC208" s="137"/>
      <c r="BD208" s="17"/>
      <c r="BE208" s="17"/>
      <c r="BF208" s="17"/>
      <c r="BG208" s="57"/>
      <c r="BH208" s="57"/>
      <c r="BI208" s="57"/>
      <c r="BJ208" s="57"/>
      <c r="BK208" s="57"/>
    </row>
    <row r="209" spans="1:63" ht="17.5" customHeight="1" x14ac:dyDescent="0.35">
      <c r="A209" s="17"/>
      <c r="B209" s="72" t="s">
        <v>252</v>
      </c>
      <c r="C209" s="73"/>
      <c r="D209" s="74"/>
      <c r="E209" s="126"/>
      <c r="F209" s="75"/>
      <c r="G209" s="75"/>
      <c r="H209" s="75"/>
      <c r="I209" s="75"/>
      <c r="J209" s="75"/>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c r="AH209" s="75"/>
      <c r="AI209" s="75"/>
      <c r="AJ209" s="75"/>
      <c r="AK209" s="75"/>
      <c r="AL209" s="75"/>
      <c r="AM209" s="75"/>
      <c r="AN209" s="75"/>
      <c r="AO209" s="75"/>
      <c r="AP209" s="75"/>
      <c r="AQ209" s="75"/>
      <c r="AR209" s="75"/>
      <c r="AS209" s="75"/>
      <c r="AT209" s="75"/>
      <c r="AU209" s="75"/>
      <c r="AV209" s="75"/>
      <c r="AW209" s="75"/>
      <c r="AX209" s="75"/>
      <c r="AY209" s="75"/>
      <c r="AZ209" s="75"/>
      <c r="BA209" s="75"/>
      <c r="BB209" s="75"/>
      <c r="BC209" s="44"/>
      <c r="BD209" s="17"/>
      <c r="BE209" s="17"/>
      <c r="BF209" s="17"/>
      <c r="BG209" s="62"/>
      <c r="BH209" s="62"/>
      <c r="BI209" s="62"/>
      <c r="BJ209" s="17"/>
      <c r="BK209" s="17"/>
    </row>
    <row r="210" spans="1:63" ht="17.5" customHeight="1" x14ac:dyDescent="0.35">
      <c r="A210" s="17"/>
      <c r="B210" s="113" t="s">
        <v>253</v>
      </c>
      <c r="C210" s="56"/>
      <c r="D210" s="51" t="s">
        <v>254</v>
      </c>
      <c r="E210" s="123"/>
      <c r="F210" s="131"/>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46"/>
      <c r="AQ210" s="46"/>
      <c r="AR210" s="46"/>
      <c r="AS210" s="46"/>
      <c r="AT210" s="46"/>
      <c r="AU210" s="46"/>
      <c r="AV210" s="46"/>
      <c r="AW210" s="46"/>
      <c r="AX210" s="46"/>
      <c r="AY210" s="46"/>
      <c r="AZ210" s="46"/>
      <c r="BA210" s="47"/>
      <c r="BB210" s="2" t="s">
        <v>426</v>
      </c>
      <c r="BC210" s="138"/>
      <c r="BD210" s="17"/>
      <c r="BE210" s="17"/>
      <c r="BF210" s="17"/>
      <c r="BG210" s="57"/>
      <c r="BH210" s="57"/>
      <c r="BI210" s="57"/>
      <c r="BJ210" s="57"/>
      <c r="BK210" s="57"/>
    </row>
    <row r="211" spans="1:63" ht="17.5" customHeight="1" x14ac:dyDescent="0.35">
      <c r="A211" s="17"/>
      <c r="B211" s="118" t="s">
        <v>255</v>
      </c>
      <c r="C211" s="91"/>
      <c r="D211" s="92" t="s">
        <v>254</v>
      </c>
      <c r="E211" s="123"/>
      <c r="F211" s="10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c r="AG211" s="93"/>
      <c r="AH211" s="93"/>
      <c r="AI211" s="93"/>
      <c r="AJ211" s="93"/>
      <c r="AK211" s="93"/>
      <c r="AL211" s="93"/>
      <c r="AM211" s="93"/>
      <c r="AN211" s="93"/>
      <c r="AO211" s="93"/>
      <c r="AP211" s="46"/>
      <c r="AQ211" s="46"/>
      <c r="AR211" s="46"/>
      <c r="AS211" s="46"/>
      <c r="AT211" s="46"/>
      <c r="AU211" s="46"/>
      <c r="AV211" s="46"/>
      <c r="AW211" s="46"/>
      <c r="AX211" s="46"/>
      <c r="AY211" s="46"/>
      <c r="AZ211" s="46"/>
      <c r="BA211" s="47"/>
      <c r="BB211" s="2" t="s">
        <v>427</v>
      </c>
      <c r="BC211" s="138"/>
      <c r="BD211" s="17"/>
      <c r="BE211" s="17"/>
      <c r="BF211" s="17"/>
      <c r="BG211" s="62"/>
      <c r="BH211" s="62"/>
      <c r="BI211" s="62"/>
      <c r="BJ211" s="17"/>
      <c r="BK211" s="17"/>
    </row>
    <row r="212" spans="1:63" ht="17.5" customHeight="1" x14ac:dyDescent="0.35">
      <c r="A212" s="17"/>
      <c r="B212" s="183" t="s">
        <v>256</v>
      </c>
      <c r="C212" s="184"/>
      <c r="D212" s="94"/>
      <c r="E212" s="94"/>
      <c r="F212" s="94"/>
      <c r="G212" s="94"/>
      <c r="H212" s="94"/>
      <c r="I212" s="94"/>
      <c r="J212" s="95"/>
      <c r="K212" s="95"/>
      <c r="L212" s="95"/>
      <c r="M212" s="95"/>
      <c r="N212" s="95"/>
      <c r="O212" s="95"/>
      <c r="P212" s="95"/>
      <c r="Q212" s="95"/>
      <c r="R212" s="95"/>
      <c r="S212" s="95"/>
      <c r="T212" s="95"/>
      <c r="U212" s="95"/>
      <c r="V212" s="95"/>
      <c r="W212" s="95"/>
      <c r="X212" s="95"/>
      <c r="Y212" s="95"/>
      <c r="Z212" s="95"/>
      <c r="AA212" s="95"/>
      <c r="AB212" s="95"/>
      <c r="AC212" s="95"/>
      <c r="AD212" s="95"/>
      <c r="AE212" s="95"/>
      <c r="AF212" s="95"/>
      <c r="AG212" s="95"/>
      <c r="AH212" s="95"/>
      <c r="AI212" s="95"/>
      <c r="AJ212" s="95"/>
      <c r="AK212" s="95"/>
      <c r="AL212" s="95"/>
      <c r="AM212" s="95"/>
      <c r="AN212" s="95"/>
      <c r="AO212" s="94"/>
      <c r="AP212" s="95"/>
      <c r="AQ212" s="95"/>
      <c r="AR212" s="95"/>
      <c r="AS212" s="95"/>
      <c r="AT212" s="95"/>
      <c r="AU212" s="95"/>
      <c r="AV212" s="95"/>
      <c r="AW212" s="95"/>
      <c r="AX212" s="95"/>
      <c r="AY212" s="95"/>
      <c r="AZ212" s="95"/>
      <c r="BA212" s="95"/>
      <c r="BB212" s="2" t="str">
        <f t="shared" ref="BB212" si="27">CONCATENATE("Harvested wood products|",B212,"|",D212)</f>
        <v>Harvested wood products|Half-life of Harvested wood products (5) 
(Use rows at the end of the table for additional product types)|</v>
      </c>
      <c r="BC212" s="138"/>
      <c r="BD212" s="17"/>
      <c r="BE212" s="17"/>
      <c r="BF212" s="17"/>
      <c r="BG212" s="57"/>
      <c r="BH212" s="57"/>
      <c r="BI212" s="57"/>
      <c r="BJ212" s="57"/>
      <c r="BK212" s="57"/>
    </row>
    <row r="213" spans="1:63" ht="17.5" customHeight="1" x14ac:dyDescent="0.35">
      <c r="A213" s="17"/>
      <c r="B213" s="112" t="s">
        <v>257</v>
      </c>
      <c r="C213" s="56"/>
      <c r="D213" s="51" t="s">
        <v>258</v>
      </c>
      <c r="E213" s="123"/>
      <c r="F213" s="131"/>
      <c r="G213" s="52">
        <v>2020</v>
      </c>
      <c r="H213" s="52">
        <v>35</v>
      </c>
      <c r="I213" s="52">
        <v>35</v>
      </c>
      <c r="J213" s="52">
        <v>35</v>
      </c>
      <c r="K213" s="52">
        <v>35</v>
      </c>
      <c r="L213" s="52">
        <v>35</v>
      </c>
      <c r="M213" s="52">
        <v>35</v>
      </c>
      <c r="N213" s="52">
        <v>35</v>
      </c>
      <c r="O213" s="52">
        <v>35</v>
      </c>
      <c r="P213" s="52">
        <v>35</v>
      </c>
      <c r="Q213" s="52">
        <v>35</v>
      </c>
      <c r="R213" s="52">
        <v>35</v>
      </c>
      <c r="S213" s="52">
        <v>35</v>
      </c>
      <c r="T213" s="52">
        <v>35</v>
      </c>
      <c r="U213" s="52">
        <v>35</v>
      </c>
      <c r="V213" s="52">
        <v>35</v>
      </c>
      <c r="W213" s="52">
        <v>35</v>
      </c>
      <c r="X213" s="52">
        <v>35</v>
      </c>
      <c r="Y213" s="52">
        <v>35</v>
      </c>
      <c r="Z213" s="52">
        <v>35</v>
      </c>
      <c r="AA213" s="52">
        <v>35</v>
      </c>
      <c r="AB213" s="52">
        <v>35</v>
      </c>
      <c r="AC213" s="52">
        <v>35</v>
      </c>
      <c r="AD213" s="52">
        <v>35</v>
      </c>
      <c r="AE213" s="52">
        <v>35</v>
      </c>
      <c r="AF213" s="52">
        <v>35</v>
      </c>
      <c r="AG213" s="52">
        <v>35</v>
      </c>
      <c r="AH213" s="52">
        <v>35</v>
      </c>
      <c r="AI213" s="52">
        <v>35</v>
      </c>
      <c r="AJ213" s="52">
        <v>35</v>
      </c>
      <c r="AK213" s="52">
        <v>35</v>
      </c>
      <c r="AL213" s="52">
        <v>35</v>
      </c>
      <c r="AM213" s="52">
        <v>35</v>
      </c>
      <c r="AN213" s="52" t="s">
        <v>679</v>
      </c>
      <c r="AO213" s="171"/>
      <c r="AP213" s="46" t="s">
        <v>339</v>
      </c>
      <c r="AQ213" s="46" t="s">
        <v>339</v>
      </c>
      <c r="AR213" s="46" t="s">
        <v>339</v>
      </c>
      <c r="AS213" s="46" t="s">
        <v>339</v>
      </c>
      <c r="AT213" s="46" t="s">
        <v>339</v>
      </c>
      <c r="AU213" s="46" t="s">
        <v>339</v>
      </c>
      <c r="AV213" s="46" t="s">
        <v>339</v>
      </c>
      <c r="AW213" s="46" t="s">
        <v>339</v>
      </c>
      <c r="AX213" s="46" t="s">
        <v>338</v>
      </c>
      <c r="AY213" s="46" t="s">
        <v>339</v>
      </c>
      <c r="AZ213" s="46" t="s">
        <v>339</v>
      </c>
      <c r="BA213" s="47"/>
      <c r="BB213" s="2" t="s">
        <v>540</v>
      </c>
      <c r="BC213" s="138"/>
      <c r="BD213" s="17"/>
      <c r="BE213" s="17"/>
      <c r="BF213" s="17"/>
      <c r="BG213" s="57"/>
      <c r="BH213" s="57"/>
      <c r="BI213" s="57"/>
      <c r="BJ213" s="57"/>
      <c r="BK213" s="57"/>
    </row>
    <row r="214" spans="1:63" ht="17.5" customHeight="1" x14ac:dyDescent="0.35">
      <c r="A214" s="17"/>
      <c r="B214" s="112" t="s">
        <v>259</v>
      </c>
      <c r="C214" s="56"/>
      <c r="D214" s="51" t="s">
        <v>258</v>
      </c>
      <c r="E214" s="123"/>
      <c r="F214" s="131"/>
      <c r="G214" s="52">
        <v>2020</v>
      </c>
      <c r="H214" s="52">
        <v>25</v>
      </c>
      <c r="I214" s="52">
        <v>25</v>
      </c>
      <c r="J214" s="52">
        <v>25</v>
      </c>
      <c r="K214" s="52">
        <v>25</v>
      </c>
      <c r="L214" s="52">
        <v>25</v>
      </c>
      <c r="M214" s="52">
        <v>25</v>
      </c>
      <c r="N214" s="52">
        <v>25</v>
      </c>
      <c r="O214" s="52">
        <v>25</v>
      </c>
      <c r="P214" s="52">
        <v>25</v>
      </c>
      <c r="Q214" s="52">
        <v>25</v>
      </c>
      <c r="R214" s="52">
        <v>25</v>
      </c>
      <c r="S214" s="52">
        <v>25</v>
      </c>
      <c r="T214" s="52">
        <v>25</v>
      </c>
      <c r="U214" s="52">
        <v>25</v>
      </c>
      <c r="V214" s="52">
        <v>25</v>
      </c>
      <c r="W214" s="52">
        <v>25</v>
      </c>
      <c r="X214" s="52">
        <v>25</v>
      </c>
      <c r="Y214" s="52">
        <v>25</v>
      </c>
      <c r="Z214" s="52">
        <v>25</v>
      </c>
      <c r="AA214" s="52">
        <v>25</v>
      </c>
      <c r="AB214" s="52">
        <v>25</v>
      </c>
      <c r="AC214" s="52">
        <v>25</v>
      </c>
      <c r="AD214" s="52">
        <v>25</v>
      </c>
      <c r="AE214" s="52">
        <v>25</v>
      </c>
      <c r="AF214" s="52">
        <v>25</v>
      </c>
      <c r="AG214" s="52">
        <v>25</v>
      </c>
      <c r="AH214" s="52">
        <v>25</v>
      </c>
      <c r="AI214" s="52">
        <v>25</v>
      </c>
      <c r="AJ214" s="52">
        <v>25</v>
      </c>
      <c r="AK214" s="52">
        <v>25</v>
      </c>
      <c r="AL214" s="52">
        <v>25</v>
      </c>
      <c r="AM214" s="52">
        <v>25</v>
      </c>
      <c r="AN214" s="52" t="s">
        <v>679</v>
      </c>
      <c r="AO214" s="171"/>
      <c r="AP214" s="46" t="s">
        <v>339</v>
      </c>
      <c r="AQ214" s="46" t="s">
        <v>339</v>
      </c>
      <c r="AR214" s="46" t="s">
        <v>339</v>
      </c>
      <c r="AS214" s="46" t="s">
        <v>339</v>
      </c>
      <c r="AT214" s="46" t="s">
        <v>339</v>
      </c>
      <c r="AU214" s="46" t="s">
        <v>339</v>
      </c>
      <c r="AV214" s="46" t="s">
        <v>339</v>
      </c>
      <c r="AW214" s="46" t="s">
        <v>339</v>
      </c>
      <c r="AX214" s="46" t="s">
        <v>338</v>
      </c>
      <c r="AY214" s="46" t="s">
        <v>339</v>
      </c>
      <c r="AZ214" s="46" t="s">
        <v>339</v>
      </c>
      <c r="BA214" s="47"/>
      <c r="BB214" s="2" t="s">
        <v>541</v>
      </c>
      <c r="BC214" s="138"/>
      <c r="BD214" s="17"/>
      <c r="BE214" s="17"/>
      <c r="BF214" s="17"/>
      <c r="BG214" s="57"/>
      <c r="BH214" s="57"/>
      <c r="BI214" s="57"/>
      <c r="BJ214" s="57"/>
      <c r="BK214" s="57"/>
    </row>
    <row r="215" spans="1:63" ht="17.5" customHeight="1" x14ac:dyDescent="0.35">
      <c r="A215" s="17"/>
      <c r="B215" s="112" t="s">
        <v>260</v>
      </c>
      <c r="C215" s="56"/>
      <c r="D215" s="51" t="s">
        <v>258</v>
      </c>
      <c r="E215" s="123"/>
      <c r="F215" s="131"/>
      <c r="G215" s="52">
        <v>2020</v>
      </c>
      <c r="H215" s="52">
        <v>2</v>
      </c>
      <c r="I215" s="52">
        <v>2</v>
      </c>
      <c r="J215" s="52">
        <v>2</v>
      </c>
      <c r="K215" s="52">
        <v>2</v>
      </c>
      <c r="L215" s="52">
        <v>2</v>
      </c>
      <c r="M215" s="52">
        <v>2</v>
      </c>
      <c r="N215" s="52">
        <v>2</v>
      </c>
      <c r="O215" s="52">
        <v>2</v>
      </c>
      <c r="P215" s="52">
        <v>2</v>
      </c>
      <c r="Q215" s="52">
        <v>2</v>
      </c>
      <c r="R215" s="52">
        <v>2</v>
      </c>
      <c r="S215" s="52">
        <v>2</v>
      </c>
      <c r="T215" s="52">
        <v>2</v>
      </c>
      <c r="U215" s="52">
        <v>2</v>
      </c>
      <c r="V215" s="52">
        <v>2</v>
      </c>
      <c r="W215" s="52">
        <v>2</v>
      </c>
      <c r="X215" s="52">
        <v>2</v>
      </c>
      <c r="Y215" s="52">
        <v>2</v>
      </c>
      <c r="Z215" s="52">
        <v>2</v>
      </c>
      <c r="AA215" s="52">
        <v>2</v>
      </c>
      <c r="AB215" s="52">
        <v>2</v>
      </c>
      <c r="AC215" s="52">
        <v>2</v>
      </c>
      <c r="AD215" s="52">
        <v>2</v>
      </c>
      <c r="AE215" s="52">
        <v>2</v>
      </c>
      <c r="AF215" s="52">
        <v>2</v>
      </c>
      <c r="AG215" s="52">
        <v>2</v>
      </c>
      <c r="AH215" s="52">
        <v>2</v>
      </c>
      <c r="AI215" s="52">
        <v>2</v>
      </c>
      <c r="AJ215" s="52">
        <v>2</v>
      </c>
      <c r="AK215" s="52">
        <v>2</v>
      </c>
      <c r="AL215" s="52">
        <v>2</v>
      </c>
      <c r="AM215" s="52">
        <v>2</v>
      </c>
      <c r="AN215" s="52" t="s">
        <v>679</v>
      </c>
      <c r="AO215" s="171"/>
      <c r="AP215" s="46" t="s">
        <v>339</v>
      </c>
      <c r="AQ215" s="46" t="s">
        <v>339</v>
      </c>
      <c r="AR215" s="46" t="s">
        <v>339</v>
      </c>
      <c r="AS215" s="46" t="s">
        <v>339</v>
      </c>
      <c r="AT215" s="46" t="s">
        <v>339</v>
      </c>
      <c r="AU215" s="46" t="s">
        <v>339</v>
      </c>
      <c r="AV215" s="46" t="s">
        <v>339</v>
      </c>
      <c r="AW215" s="46" t="s">
        <v>339</v>
      </c>
      <c r="AX215" s="46" t="s">
        <v>338</v>
      </c>
      <c r="AY215" s="46" t="s">
        <v>339</v>
      </c>
      <c r="AZ215" s="46" t="s">
        <v>339</v>
      </c>
      <c r="BA215" s="47"/>
      <c r="BB215" s="2" t="s">
        <v>542</v>
      </c>
      <c r="BC215" s="138"/>
      <c r="BD215" s="17"/>
      <c r="BE215" s="17"/>
      <c r="BF215" s="17"/>
      <c r="BG215" s="57"/>
      <c r="BH215" s="57"/>
      <c r="BI215" s="57"/>
      <c r="BJ215" s="57"/>
      <c r="BK215" s="57"/>
    </row>
    <row r="216" spans="1:63" ht="20.149999999999999" customHeight="1" x14ac:dyDescent="0.35">
      <c r="A216" s="88"/>
      <c r="B216" s="89" t="s">
        <v>342</v>
      </c>
      <c r="C216" s="90"/>
      <c r="D216" s="67"/>
      <c r="E216" s="124"/>
      <c r="F216" s="68"/>
      <c r="G216" s="68"/>
      <c r="H216" s="68"/>
      <c r="I216" s="68"/>
      <c r="J216" s="68"/>
      <c r="K216" s="68"/>
      <c r="L216" s="68"/>
      <c r="M216" s="68"/>
      <c r="N216" s="68"/>
      <c r="O216" s="68"/>
      <c r="P216" s="68"/>
      <c r="Q216" s="68"/>
      <c r="R216" s="68"/>
      <c r="S216" s="68"/>
      <c r="T216" s="68"/>
      <c r="U216" s="68"/>
      <c r="V216" s="68"/>
      <c r="W216" s="68"/>
      <c r="X216" s="68"/>
      <c r="Y216" s="68"/>
      <c r="Z216" s="68"/>
      <c r="AA216" s="68"/>
      <c r="AB216" s="68"/>
      <c r="AC216" s="68"/>
      <c r="AD216" s="68"/>
      <c r="AE216" s="68"/>
      <c r="AF216" s="68"/>
      <c r="AG216" s="68"/>
      <c r="AH216" s="68"/>
      <c r="AI216" s="68"/>
      <c r="AJ216" s="68"/>
      <c r="AK216" s="68"/>
      <c r="AL216" s="68"/>
      <c r="AM216" s="68"/>
      <c r="AN216" s="68"/>
      <c r="AO216" s="68"/>
      <c r="AP216" s="68"/>
      <c r="AQ216" s="68"/>
      <c r="AR216" s="68"/>
      <c r="AS216" s="68"/>
      <c r="AT216" s="68"/>
      <c r="AU216" s="68"/>
      <c r="AV216" s="68"/>
      <c r="AW216" s="68"/>
      <c r="AX216" s="68"/>
      <c r="AY216" s="68"/>
      <c r="AZ216" s="68"/>
      <c r="BA216" s="68"/>
      <c r="BB216" s="68"/>
      <c r="BC216" s="68"/>
      <c r="BD216" s="17"/>
      <c r="BE216" s="17"/>
      <c r="BF216" s="17"/>
      <c r="BG216" s="62"/>
      <c r="BH216" s="62"/>
      <c r="BI216" s="62"/>
      <c r="BJ216" s="17"/>
      <c r="BK216" s="17"/>
    </row>
    <row r="217" spans="1:63" outlineLevel="1" x14ac:dyDescent="0.35">
      <c r="A217" s="17"/>
      <c r="B217" s="42" t="s">
        <v>336</v>
      </c>
      <c r="C217" s="43"/>
      <c r="D217" s="69"/>
      <c r="E217" s="125"/>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c r="AK217" s="71"/>
      <c r="AL217" s="71"/>
      <c r="AM217" s="71"/>
      <c r="AN217" s="71"/>
      <c r="AO217" s="71"/>
      <c r="AP217" s="71"/>
      <c r="AQ217" s="71"/>
      <c r="AR217" s="71"/>
      <c r="AS217" s="71"/>
      <c r="AT217" s="71"/>
      <c r="AU217" s="71"/>
      <c r="AV217" s="71"/>
      <c r="AW217" s="71"/>
      <c r="AX217" s="71"/>
      <c r="AY217" s="71"/>
      <c r="AZ217" s="71"/>
      <c r="BA217" s="71"/>
      <c r="BB217" s="71"/>
      <c r="BC217" s="70"/>
      <c r="BD217" s="17"/>
      <c r="BE217" s="17"/>
      <c r="BF217" s="17"/>
      <c r="BG217" s="57"/>
      <c r="BH217" s="57"/>
      <c r="BI217" s="57"/>
      <c r="BJ217" s="57"/>
      <c r="BK217" s="57"/>
    </row>
    <row r="218" spans="1:63" ht="36" outlineLevel="1" x14ac:dyDescent="0.35">
      <c r="A218" s="17"/>
      <c r="B218" s="178" t="s">
        <v>620</v>
      </c>
      <c r="C218" s="179"/>
      <c r="D218" s="147" t="s">
        <v>85</v>
      </c>
      <c r="E218" s="123" t="s">
        <v>338</v>
      </c>
      <c r="F218" s="52" t="s">
        <v>558</v>
      </c>
      <c r="G218" s="52">
        <v>2020</v>
      </c>
      <c r="H218" s="52">
        <v>62.2</v>
      </c>
      <c r="I218" s="52">
        <v>62.2</v>
      </c>
      <c r="J218" s="149">
        <v>61.966163249134311</v>
      </c>
      <c r="K218" s="149">
        <v>61.72462243685073</v>
      </c>
      <c r="L218" s="149">
        <v>61.483081624567149</v>
      </c>
      <c r="M218" s="149">
        <v>61.241540812283567</v>
      </c>
      <c r="N218" s="52">
        <v>61</v>
      </c>
      <c r="O218" s="52">
        <v>60.6</v>
      </c>
      <c r="P218" s="52">
        <v>60.2</v>
      </c>
      <c r="Q218" s="52">
        <v>59.800000000000004</v>
      </c>
      <c r="R218" s="52">
        <v>59.400000000000006</v>
      </c>
      <c r="S218" s="52">
        <v>59</v>
      </c>
      <c r="T218" s="52">
        <v>59</v>
      </c>
      <c r="U218" s="52">
        <v>59</v>
      </c>
      <c r="V218" s="52">
        <v>59</v>
      </c>
      <c r="W218" s="52">
        <v>59</v>
      </c>
      <c r="X218" s="52">
        <v>59</v>
      </c>
      <c r="Y218" s="52">
        <v>59</v>
      </c>
      <c r="Z218" s="52">
        <v>59</v>
      </c>
      <c r="AA218" s="52">
        <v>59</v>
      </c>
      <c r="AB218" s="52">
        <v>59</v>
      </c>
      <c r="AC218" s="52">
        <v>59</v>
      </c>
      <c r="AD218" s="52">
        <v>59</v>
      </c>
      <c r="AE218" s="52">
        <v>59</v>
      </c>
      <c r="AF218" s="52">
        <v>59</v>
      </c>
      <c r="AG218" s="52">
        <v>59</v>
      </c>
      <c r="AH218" s="52">
        <v>59</v>
      </c>
      <c r="AI218" s="52">
        <v>59</v>
      </c>
      <c r="AJ218" s="52">
        <v>59</v>
      </c>
      <c r="AK218" s="52">
        <v>59</v>
      </c>
      <c r="AL218" s="52">
        <v>59</v>
      </c>
      <c r="AM218" s="52">
        <v>59</v>
      </c>
      <c r="AN218" s="171" t="s">
        <v>730</v>
      </c>
      <c r="AO218" s="171">
        <v>2022</v>
      </c>
      <c r="AP218" s="46" t="s">
        <v>339</v>
      </c>
      <c r="AQ218" s="46" t="s">
        <v>339</v>
      </c>
      <c r="AR218" s="46" t="s">
        <v>339</v>
      </c>
      <c r="AS218" s="46" t="s">
        <v>339</v>
      </c>
      <c r="AT218" s="46" t="s">
        <v>339</v>
      </c>
      <c r="AU218" s="46" t="s">
        <v>339</v>
      </c>
      <c r="AV218" s="46" t="s">
        <v>339</v>
      </c>
      <c r="AW218" s="46" t="s">
        <v>338</v>
      </c>
      <c r="AX218" s="46" t="s">
        <v>339</v>
      </c>
      <c r="AY218" s="46" t="s">
        <v>339</v>
      </c>
      <c r="AZ218" s="46" t="s">
        <v>339</v>
      </c>
      <c r="BA218" s="47"/>
      <c r="BB218" s="2" t="str">
        <f>CONCATENATE(B218,"|","|",D218)</f>
        <v>The share of lagoons with natural crust from cattle's liquid manure storages||%</v>
      </c>
      <c r="BC218" s="137"/>
      <c r="BD218" s="17"/>
      <c r="BE218" s="17"/>
      <c r="BF218" s="17"/>
      <c r="BG218" s="62"/>
      <c r="BH218" s="62"/>
      <c r="BI218" s="62"/>
      <c r="BJ218" s="17"/>
      <c r="BK218" s="17"/>
    </row>
    <row r="219" spans="1:63" ht="36" outlineLevel="1" x14ac:dyDescent="0.35">
      <c r="A219" s="17"/>
      <c r="B219" s="178" t="s">
        <v>621</v>
      </c>
      <c r="C219" s="179"/>
      <c r="D219" s="147" t="s">
        <v>85</v>
      </c>
      <c r="E219" s="123" t="s">
        <v>338</v>
      </c>
      <c r="F219" s="52" t="s">
        <v>558</v>
      </c>
      <c r="G219" s="52">
        <v>2020</v>
      </c>
      <c r="H219" s="52">
        <v>37.200000000000003</v>
      </c>
      <c r="I219" s="52">
        <v>37.200000000000003</v>
      </c>
      <c r="J219" s="149">
        <v>37.327752370284976</v>
      </c>
      <c r="K219" s="149">
        <v>37.495814277713734</v>
      </c>
      <c r="L219" s="149">
        <v>37.663876185142492</v>
      </c>
      <c r="M219" s="149">
        <v>37.831938092571249</v>
      </c>
      <c r="N219" s="52">
        <v>38</v>
      </c>
      <c r="O219" s="52">
        <v>38.200000000000003</v>
      </c>
      <c r="P219" s="52">
        <v>38.400000000000006</v>
      </c>
      <c r="Q219" s="52">
        <v>38.600000000000009</v>
      </c>
      <c r="R219" s="52">
        <v>38.800000000000011</v>
      </c>
      <c r="S219" s="52">
        <v>39</v>
      </c>
      <c r="T219" s="52">
        <v>39</v>
      </c>
      <c r="U219" s="52">
        <v>39</v>
      </c>
      <c r="V219" s="52">
        <v>39</v>
      </c>
      <c r="W219" s="52">
        <v>39</v>
      </c>
      <c r="X219" s="52">
        <v>39</v>
      </c>
      <c r="Y219" s="52">
        <v>39</v>
      </c>
      <c r="Z219" s="52">
        <v>39</v>
      </c>
      <c r="AA219" s="52">
        <v>39</v>
      </c>
      <c r="AB219" s="52">
        <v>39</v>
      </c>
      <c r="AC219" s="52">
        <v>39</v>
      </c>
      <c r="AD219" s="52">
        <v>39</v>
      </c>
      <c r="AE219" s="52">
        <v>39</v>
      </c>
      <c r="AF219" s="52">
        <v>39</v>
      </c>
      <c r="AG219" s="52">
        <v>39</v>
      </c>
      <c r="AH219" s="52">
        <v>39</v>
      </c>
      <c r="AI219" s="52">
        <v>39</v>
      </c>
      <c r="AJ219" s="52">
        <v>39</v>
      </c>
      <c r="AK219" s="52">
        <v>39</v>
      </c>
      <c r="AL219" s="52">
        <v>39</v>
      </c>
      <c r="AM219" s="52">
        <v>39</v>
      </c>
      <c r="AN219" s="171" t="s">
        <v>730</v>
      </c>
      <c r="AO219" s="171">
        <v>2022</v>
      </c>
      <c r="AP219" s="46" t="s">
        <v>339</v>
      </c>
      <c r="AQ219" s="46" t="s">
        <v>339</v>
      </c>
      <c r="AR219" s="46" t="s">
        <v>339</v>
      </c>
      <c r="AS219" s="46" t="s">
        <v>339</v>
      </c>
      <c r="AT219" s="46" t="s">
        <v>339</v>
      </c>
      <c r="AU219" s="46" t="s">
        <v>339</v>
      </c>
      <c r="AV219" s="46" t="s">
        <v>339</v>
      </c>
      <c r="AW219" s="46" t="s">
        <v>338</v>
      </c>
      <c r="AX219" s="46" t="s">
        <v>339</v>
      </c>
      <c r="AY219" s="46" t="s">
        <v>339</v>
      </c>
      <c r="AZ219" s="46" t="s">
        <v>339</v>
      </c>
      <c r="BA219" s="47"/>
      <c r="BB219" s="2" t="str">
        <f t="shared" ref="BB219:BB282" si="28">CONCATENATE(B219,"|","|",D219)</f>
        <v>The share of ring storage tanks with natural crust from cattle's liquid manure storages||%</v>
      </c>
      <c r="BC219" s="137"/>
      <c r="BD219" s="17"/>
      <c r="BE219" s="17"/>
      <c r="BF219" s="17"/>
      <c r="BG219" s="57"/>
      <c r="BH219" s="57"/>
      <c r="BI219" s="57"/>
      <c r="BJ219" s="57"/>
      <c r="BK219" s="57"/>
    </row>
    <row r="220" spans="1:63" ht="36" outlineLevel="1" x14ac:dyDescent="0.35">
      <c r="A220" s="17"/>
      <c r="B220" s="178" t="s">
        <v>622</v>
      </c>
      <c r="C220" s="179"/>
      <c r="D220" s="147" t="s">
        <v>85</v>
      </c>
      <c r="E220" s="123" t="s">
        <v>338</v>
      </c>
      <c r="F220" s="52" t="s">
        <v>558</v>
      </c>
      <c r="G220" s="52">
        <v>2020</v>
      </c>
      <c r="H220" s="52">
        <v>0.6</v>
      </c>
      <c r="I220" s="52">
        <v>0.6</v>
      </c>
      <c r="J220" s="149">
        <v>0.70608438058071443</v>
      </c>
      <c r="K220" s="149">
        <v>0.77956328543553577</v>
      </c>
      <c r="L220" s="149">
        <v>0.85304219029035711</v>
      </c>
      <c r="M220" s="149">
        <v>0.92652109514517844</v>
      </c>
      <c r="N220" s="52">
        <v>1</v>
      </c>
      <c r="O220" s="52">
        <v>1.2</v>
      </c>
      <c r="P220" s="52">
        <v>1.4</v>
      </c>
      <c r="Q220" s="52">
        <v>1.5999999999999999</v>
      </c>
      <c r="R220" s="52">
        <v>1.7999999999999998</v>
      </c>
      <c r="S220" s="52">
        <v>2</v>
      </c>
      <c r="T220" s="52">
        <v>2</v>
      </c>
      <c r="U220" s="52">
        <v>2</v>
      </c>
      <c r="V220" s="52">
        <v>2</v>
      </c>
      <c r="W220" s="52">
        <v>2</v>
      </c>
      <c r="X220" s="52">
        <v>2</v>
      </c>
      <c r="Y220" s="52">
        <v>2</v>
      </c>
      <c r="Z220" s="52">
        <v>2</v>
      </c>
      <c r="AA220" s="52">
        <v>2</v>
      </c>
      <c r="AB220" s="52">
        <v>2</v>
      </c>
      <c r="AC220" s="52">
        <v>2</v>
      </c>
      <c r="AD220" s="52">
        <v>2</v>
      </c>
      <c r="AE220" s="52">
        <v>2</v>
      </c>
      <c r="AF220" s="52">
        <v>2</v>
      </c>
      <c r="AG220" s="52">
        <v>2</v>
      </c>
      <c r="AH220" s="52">
        <v>2</v>
      </c>
      <c r="AI220" s="52">
        <v>2</v>
      </c>
      <c r="AJ220" s="52">
        <v>2</v>
      </c>
      <c r="AK220" s="52">
        <v>2</v>
      </c>
      <c r="AL220" s="52">
        <v>2</v>
      </c>
      <c r="AM220" s="52">
        <v>2</v>
      </c>
      <c r="AN220" s="171" t="s">
        <v>730</v>
      </c>
      <c r="AO220" s="171">
        <v>2022</v>
      </c>
      <c r="AP220" s="46" t="s">
        <v>339</v>
      </c>
      <c r="AQ220" s="46" t="s">
        <v>339</v>
      </c>
      <c r="AR220" s="46" t="s">
        <v>339</v>
      </c>
      <c r="AS220" s="46" t="s">
        <v>339</v>
      </c>
      <c r="AT220" s="46" t="s">
        <v>339</v>
      </c>
      <c r="AU220" s="46" t="s">
        <v>339</v>
      </c>
      <c r="AV220" s="46" t="s">
        <v>339</v>
      </c>
      <c r="AW220" s="46" t="s">
        <v>338</v>
      </c>
      <c r="AX220" s="46" t="s">
        <v>339</v>
      </c>
      <c r="AY220" s="46" t="s">
        <v>339</v>
      </c>
      <c r="AZ220" s="46" t="s">
        <v>339</v>
      </c>
      <c r="BA220" s="47"/>
      <c r="BB220" s="2" t="str">
        <f t="shared" si="28"/>
        <v>The share of closed storage tants from cattle's liquid manure storages||%</v>
      </c>
      <c r="BC220" s="137"/>
      <c r="BD220" s="17"/>
      <c r="BE220" s="17"/>
      <c r="BF220" s="17"/>
      <c r="BG220" s="62"/>
      <c r="BH220" s="62"/>
      <c r="BI220" s="62"/>
      <c r="BJ220" s="17"/>
      <c r="BK220" s="17"/>
    </row>
    <row r="221" spans="1:63" ht="36" outlineLevel="1" x14ac:dyDescent="0.35">
      <c r="A221" s="17"/>
      <c r="B221" s="178" t="s">
        <v>623</v>
      </c>
      <c r="C221" s="179"/>
      <c r="D221" s="147" t="s">
        <v>85</v>
      </c>
      <c r="E221" s="123" t="s">
        <v>338</v>
      </c>
      <c r="F221" s="52" t="s">
        <v>558</v>
      </c>
      <c r="G221" s="52">
        <v>2020</v>
      </c>
      <c r="H221" s="52">
        <v>19.2</v>
      </c>
      <c r="I221" s="52">
        <v>19.2</v>
      </c>
      <c r="J221" s="149">
        <v>18.330843384835624</v>
      </c>
      <c r="K221" s="149">
        <v>17.49813253862672</v>
      </c>
      <c r="L221" s="149">
        <v>16.665421692417816</v>
      </c>
      <c r="M221" s="149">
        <v>15.83271084620891</v>
      </c>
      <c r="N221" s="52">
        <v>15</v>
      </c>
      <c r="O221" s="52">
        <v>14.4</v>
      </c>
      <c r="P221" s="52">
        <v>13.8</v>
      </c>
      <c r="Q221" s="52">
        <v>13.200000000000001</v>
      </c>
      <c r="R221" s="52">
        <v>12.600000000000001</v>
      </c>
      <c r="S221" s="52">
        <v>12</v>
      </c>
      <c r="T221" s="52">
        <v>12</v>
      </c>
      <c r="U221" s="52">
        <v>12</v>
      </c>
      <c r="V221" s="52">
        <v>12</v>
      </c>
      <c r="W221" s="52">
        <v>12</v>
      </c>
      <c r="X221" s="52">
        <v>12</v>
      </c>
      <c r="Y221" s="52">
        <v>12</v>
      </c>
      <c r="Z221" s="52">
        <v>12</v>
      </c>
      <c r="AA221" s="52">
        <v>12</v>
      </c>
      <c r="AB221" s="52">
        <v>12</v>
      </c>
      <c r="AC221" s="52">
        <v>12</v>
      </c>
      <c r="AD221" s="52">
        <v>12</v>
      </c>
      <c r="AE221" s="52">
        <v>12</v>
      </c>
      <c r="AF221" s="52">
        <v>12</v>
      </c>
      <c r="AG221" s="52">
        <v>12</v>
      </c>
      <c r="AH221" s="52">
        <v>12</v>
      </c>
      <c r="AI221" s="52">
        <v>12</v>
      </c>
      <c r="AJ221" s="52">
        <v>12</v>
      </c>
      <c r="AK221" s="52">
        <v>12</v>
      </c>
      <c r="AL221" s="52">
        <v>12</v>
      </c>
      <c r="AM221" s="52">
        <v>12</v>
      </c>
      <c r="AN221" s="171" t="s">
        <v>730</v>
      </c>
      <c r="AO221" s="171">
        <v>2022</v>
      </c>
      <c r="AP221" s="46" t="s">
        <v>339</v>
      </c>
      <c r="AQ221" s="46" t="s">
        <v>339</v>
      </c>
      <c r="AR221" s="46" t="s">
        <v>339</v>
      </c>
      <c r="AS221" s="46" t="s">
        <v>339</v>
      </c>
      <c r="AT221" s="46" t="s">
        <v>339</v>
      </c>
      <c r="AU221" s="46" t="s">
        <v>339</v>
      </c>
      <c r="AV221" s="46" t="s">
        <v>339</v>
      </c>
      <c r="AW221" s="46" t="s">
        <v>338</v>
      </c>
      <c r="AX221" s="46" t="s">
        <v>339</v>
      </c>
      <c r="AY221" s="46" t="s">
        <v>339</v>
      </c>
      <c r="AZ221" s="46" t="s">
        <v>339</v>
      </c>
      <c r="BA221" s="47"/>
      <c r="BB221" s="2" t="str">
        <f t="shared" si="28"/>
        <v>The share of lagoons with floating cover from swine's liquid manure storages||%</v>
      </c>
      <c r="BC221" s="137"/>
      <c r="BD221" s="17"/>
      <c r="BE221" s="17"/>
      <c r="BF221" s="17"/>
      <c r="BG221" s="57"/>
      <c r="BH221" s="57"/>
      <c r="BI221" s="57"/>
      <c r="BJ221" s="57"/>
      <c r="BK221" s="57"/>
    </row>
    <row r="222" spans="1:63" ht="36" outlineLevel="1" x14ac:dyDescent="0.35">
      <c r="A222" s="17"/>
      <c r="B222" s="178" t="s">
        <v>624</v>
      </c>
      <c r="C222" s="179"/>
      <c r="D222" s="147" t="s">
        <v>85</v>
      </c>
      <c r="E222" s="123" t="s">
        <v>338</v>
      </c>
      <c r="F222" s="52" t="s">
        <v>558</v>
      </c>
      <c r="G222" s="52">
        <v>2020</v>
      </c>
      <c r="H222" s="52">
        <v>77.900000000000006</v>
      </c>
      <c r="I222" s="52">
        <v>77.900000000000006</v>
      </c>
      <c r="J222" s="149">
        <v>78.613771685988496</v>
      </c>
      <c r="K222" s="149">
        <v>79.335328764491365</v>
      </c>
      <c r="L222" s="149">
        <v>80.056885842994234</v>
      </c>
      <c r="M222" s="149">
        <v>80.778442921497103</v>
      </c>
      <c r="N222" s="52">
        <v>81.5</v>
      </c>
      <c r="O222" s="52">
        <v>81.8</v>
      </c>
      <c r="P222" s="52">
        <v>82.1</v>
      </c>
      <c r="Q222" s="52">
        <v>82.399999999999991</v>
      </c>
      <c r="R222" s="52">
        <v>82.699999999999989</v>
      </c>
      <c r="S222" s="52">
        <v>83</v>
      </c>
      <c r="T222" s="52">
        <v>83</v>
      </c>
      <c r="U222" s="52">
        <v>83</v>
      </c>
      <c r="V222" s="52">
        <v>83</v>
      </c>
      <c r="W222" s="52">
        <v>83</v>
      </c>
      <c r="X222" s="52">
        <v>83</v>
      </c>
      <c r="Y222" s="52">
        <v>83</v>
      </c>
      <c r="Z222" s="52">
        <v>83</v>
      </c>
      <c r="AA222" s="52">
        <v>83</v>
      </c>
      <c r="AB222" s="52">
        <v>83</v>
      </c>
      <c r="AC222" s="52">
        <v>83</v>
      </c>
      <c r="AD222" s="52">
        <v>83</v>
      </c>
      <c r="AE222" s="52">
        <v>83</v>
      </c>
      <c r="AF222" s="52">
        <v>83</v>
      </c>
      <c r="AG222" s="52">
        <v>83</v>
      </c>
      <c r="AH222" s="52">
        <v>83</v>
      </c>
      <c r="AI222" s="52">
        <v>83</v>
      </c>
      <c r="AJ222" s="52">
        <v>83</v>
      </c>
      <c r="AK222" s="52">
        <v>83</v>
      </c>
      <c r="AL222" s="52">
        <v>83</v>
      </c>
      <c r="AM222" s="52">
        <v>83</v>
      </c>
      <c r="AN222" s="171" t="s">
        <v>730</v>
      </c>
      <c r="AO222" s="171">
        <v>2022</v>
      </c>
      <c r="AP222" s="46" t="s">
        <v>339</v>
      </c>
      <c r="AQ222" s="46" t="s">
        <v>339</v>
      </c>
      <c r="AR222" s="46" t="s">
        <v>339</v>
      </c>
      <c r="AS222" s="46" t="s">
        <v>339</v>
      </c>
      <c r="AT222" s="46" t="s">
        <v>339</v>
      </c>
      <c r="AU222" s="46" t="s">
        <v>339</v>
      </c>
      <c r="AV222" s="46" t="s">
        <v>339</v>
      </c>
      <c r="AW222" s="46" t="s">
        <v>338</v>
      </c>
      <c r="AX222" s="46" t="s">
        <v>339</v>
      </c>
      <c r="AY222" s="46" t="s">
        <v>339</v>
      </c>
      <c r="AZ222" s="46" t="s">
        <v>339</v>
      </c>
      <c r="BA222" s="47"/>
      <c r="BB222" s="2" t="str">
        <f t="shared" si="28"/>
        <v>The share of ring storage tanks with floating cover from swine's liquid manure storages||%</v>
      </c>
      <c r="BC222" s="137"/>
      <c r="BD222" s="17"/>
      <c r="BE222" s="17"/>
      <c r="BF222" s="17"/>
      <c r="BG222" s="62"/>
      <c r="BH222" s="62"/>
      <c r="BI222" s="62"/>
      <c r="BJ222" s="17"/>
      <c r="BK222" s="17"/>
    </row>
    <row r="223" spans="1:63" ht="36" outlineLevel="1" x14ac:dyDescent="0.35">
      <c r="A223" s="17"/>
      <c r="B223" s="178" t="s">
        <v>625</v>
      </c>
      <c r="C223" s="179"/>
      <c r="D223" s="147" t="s">
        <v>85</v>
      </c>
      <c r="E223" s="123" t="s">
        <v>338</v>
      </c>
      <c r="F223" s="52" t="s">
        <v>558</v>
      </c>
      <c r="G223" s="52">
        <v>2020</v>
      </c>
      <c r="H223" s="52">
        <v>2.9</v>
      </c>
      <c r="I223" s="52">
        <v>2.9</v>
      </c>
      <c r="J223" s="149">
        <v>3.0553849291758772</v>
      </c>
      <c r="K223" s="149">
        <v>3.1665386968819078</v>
      </c>
      <c r="L223" s="149">
        <v>3.2776924645879384</v>
      </c>
      <c r="M223" s="149">
        <v>3.388846232293969</v>
      </c>
      <c r="N223" s="52">
        <v>3.5</v>
      </c>
      <c r="O223" s="52">
        <v>3.8</v>
      </c>
      <c r="P223" s="52">
        <v>4.0999999999999996</v>
      </c>
      <c r="Q223" s="52">
        <v>4.3999999999999995</v>
      </c>
      <c r="R223" s="52">
        <v>4.6999999999999993</v>
      </c>
      <c r="S223" s="52">
        <v>5</v>
      </c>
      <c r="T223" s="52">
        <v>5</v>
      </c>
      <c r="U223" s="52">
        <v>5</v>
      </c>
      <c r="V223" s="52">
        <v>5</v>
      </c>
      <c r="W223" s="52">
        <v>5</v>
      </c>
      <c r="X223" s="52">
        <v>5</v>
      </c>
      <c r="Y223" s="52">
        <v>5</v>
      </c>
      <c r="Z223" s="52">
        <v>5</v>
      </c>
      <c r="AA223" s="52">
        <v>5</v>
      </c>
      <c r="AB223" s="52">
        <v>5</v>
      </c>
      <c r="AC223" s="52">
        <v>5</v>
      </c>
      <c r="AD223" s="52">
        <v>5</v>
      </c>
      <c r="AE223" s="52">
        <v>5</v>
      </c>
      <c r="AF223" s="52">
        <v>5</v>
      </c>
      <c r="AG223" s="52">
        <v>5</v>
      </c>
      <c r="AH223" s="52">
        <v>5</v>
      </c>
      <c r="AI223" s="52">
        <v>5</v>
      </c>
      <c r="AJ223" s="52">
        <v>5</v>
      </c>
      <c r="AK223" s="52">
        <v>5</v>
      </c>
      <c r="AL223" s="52">
        <v>5</v>
      </c>
      <c r="AM223" s="52">
        <v>5</v>
      </c>
      <c r="AN223" s="171" t="s">
        <v>730</v>
      </c>
      <c r="AO223" s="171">
        <v>2022</v>
      </c>
      <c r="AP223" s="46" t="s">
        <v>339</v>
      </c>
      <c r="AQ223" s="46" t="s">
        <v>339</v>
      </c>
      <c r="AR223" s="46" t="s">
        <v>339</v>
      </c>
      <c r="AS223" s="46" t="s">
        <v>339</v>
      </c>
      <c r="AT223" s="46" t="s">
        <v>339</v>
      </c>
      <c r="AU223" s="46" t="s">
        <v>339</v>
      </c>
      <c r="AV223" s="46" t="s">
        <v>339</v>
      </c>
      <c r="AW223" s="46" t="s">
        <v>338</v>
      </c>
      <c r="AX223" s="46" t="s">
        <v>339</v>
      </c>
      <c r="AY223" s="46" t="s">
        <v>339</v>
      </c>
      <c r="AZ223" s="46" t="s">
        <v>339</v>
      </c>
      <c r="BA223" s="47"/>
      <c r="BB223" s="2" t="str">
        <f t="shared" si="28"/>
        <v>The share of closed storage tanks from swine liquid manure storages||%</v>
      </c>
      <c r="BC223" s="137"/>
      <c r="BD223" s="17"/>
      <c r="BE223" s="17"/>
      <c r="BF223" s="17"/>
      <c r="BG223" s="57"/>
      <c r="BH223" s="57"/>
      <c r="BI223" s="57"/>
      <c r="BJ223" s="57"/>
      <c r="BK223" s="57"/>
    </row>
    <row r="224" spans="1:63" outlineLevel="1" x14ac:dyDescent="0.35">
      <c r="A224" s="17"/>
      <c r="B224" s="178" t="s">
        <v>653</v>
      </c>
      <c r="C224" s="179"/>
      <c r="D224" s="147" t="s">
        <v>81</v>
      </c>
      <c r="E224" s="123" t="s">
        <v>338</v>
      </c>
      <c r="F224" s="52" t="s">
        <v>558</v>
      </c>
      <c r="G224" s="52">
        <v>2020</v>
      </c>
      <c r="H224" s="52">
        <v>1</v>
      </c>
      <c r="I224" s="52">
        <v>1</v>
      </c>
      <c r="J224" s="52">
        <v>1</v>
      </c>
      <c r="K224" s="52">
        <v>1</v>
      </c>
      <c r="L224" s="52">
        <v>1</v>
      </c>
      <c r="M224" s="52">
        <v>1</v>
      </c>
      <c r="N224" s="52">
        <v>2</v>
      </c>
      <c r="O224" s="52">
        <v>2</v>
      </c>
      <c r="P224" s="52">
        <v>2</v>
      </c>
      <c r="Q224" s="52">
        <v>2</v>
      </c>
      <c r="R224" s="52">
        <v>2</v>
      </c>
      <c r="S224" s="52">
        <v>2</v>
      </c>
      <c r="T224" s="52">
        <v>2</v>
      </c>
      <c r="U224" s="52">
        <v>2</v>
      </c>
      <c r="V224" s="52">
        <v>2</v>
      </c>
      <c r="W224" s="52">
        <v>2</v>
      </c>
      <c r="X224" s="52">
        <v>2</v>
      </c>
      <c r="Y224" s="52">
        <v>2</v>
      </c>
      <c r="Z224" s="52">
        <v>2</v>
      </c>
      <c r="AA224" s="52">
        <v>2</v>
      </c>
      <c r="AB224" s="52">
        <v>2</v>
      </c>
      <c r="AC224" s="52">
        <v>2</v>
      </c>
      <c r="AD224" s="52">
        <v>2</v>
      </c>
      <c r="AE224" s="52">
        <v>2</v>
      </c>
      <c r="AF224" s="52">
        <v>2</v>
      </c>
      <c r="AG224" s="52">
        <v>2</v>
      </c>
      <c r="AH224" s="52">
        <v>2</v>
      </c>
      <c r="AI224" s="52">
        <v>2</v>
      </c>
      <c r="AJ224" s="52">
        <v>2</v>
      </c>
      <c r="AK224" s="52">
        <v>2</v>
      </c>
      <c r="AL224" s="52">
        <v>2</v>
      </c>
      <c r="AM224" s="52">
        <v>2</v>
      </c>
      <c r="AN224" s="52" t="s">
        <v>659</v>
      </c>
      <c r="AO224" s="52">
        <v>2022</v>
      </c>
      <c r="AP224" s="46" t="s">
        <v>338</v>
      </c>
      <c r="AQ224" s="46" t="s">
        <v>339</v>
      </c>
      <c r="AR224" s="46" t="s">
        <v>339</v>
      </c>
      <c r="AS224" s="46" t="s">
        <v>339</v>
      </c>
      <c r="AT224" s="46" t="s">
        <v>339</v>
      </c>
      <c r="AU224" s="46" t="s">
        <v>339</v>
      </c>
      <c r="AV224" s="46" t="s">
        <v>339</v>
      </c>
      <c r="AW224" s="46" t="s">
        <v>339</v>
      </c>
      <c r="AX224" s="46" t="s">
        <v>339</v>
      </c>
      <c r="AY224" s="46" t="s">
        <v>339</v>
      </c>
      <c r="AZ224" s="46" t="s">
        <v>339</v>
      </c>
      <c r="BA224" s="47"/>
      <c r="BB224" s="2" t="str">
        <f t="shared" si="28"/>
        <v>Enefit280 oil shale plants||Count</v>
      </c>
      <c r="BC224" s="137"/>
      <c r="BD224" s="17"/>
      <c r="BE224" s="17"/>
      <c r="BF224" s="17"/>
      <c r="BG224" s="62"/>
      <c r="BH224" s="62"/>
      <c r="BI224" s="62"/>
      <c r="BJ224" s="17"/>
      <c r="BK224" s="17"/>
    </row>
    <row r="225" spans="1:63" outlineLevel="1" x14ac:dyDescent="0.35">
      <c r="A225" s="17"/>
      <c r="B225" s="178" t="s">
        <v>654</v>
      </c>
      <c r="C225" s="179"/>
      <c r="D225" s="147" t="s">
        <v>81</v>
      </c>
      <c r="E225" s="123" t="s">
        <v>338</v>
      </c>
      <c r="F225" s="52" t="s">
        <v>558</v>
      </c>
      <c r="G225" s="52">
        <v>2020</v>
      </c>
      <c r="H225" s="52">
        <v>3</v>
      </c>
      <c r="I225" s="52">
        <v>3</v>
      </c>
      <c r="J225" s="52">
        <v>3</v>
      </c>
      <c r="K225" s="52">
        <v>3</v>
      </c>
      <c r="L225" s="52">
        <v>3</v>
      </c>
      <c r="M225" s="52">
        <v>3</v>
      </c>
      <c r="N225" s="52">
        <v>3</v>
      </c>
      <c r="O225" s="52">
        <v>3</v>
      </c>
      <c r="P225" s="52">
        <v>3</v>
      </c>
      <c r="Q225" s="52">
        <v>3</v>
      </c>
      <c r="R225" s="52">
        <v>3</v>
      </c>
      <c r="S225" s="52">
        <v>3</v>
      </c>
      <c r="T225" s="52">
        <v>3</v>
      </c>
      <c r="U225" s="52">
        <v>3</v>
      </c>
      <c r="V225" s="52">
        <v>3</v>
      </c>
      <c r="W225" s="52">
        <v>3</v>
      </c>
      <c r="X225" s="52">
        <v>3</v>
      </c>
      <c r="Y225" s="52">
        <v>3</v>
      </c>
      <c r="Z225" s="52">
        <v>3</v>
      </c>
      <c r="AA225" s="52">
        <v>3</v>
      </c>
      <c r="AB225" s="52">
        <v>3</v>
      </c>
      <c r="AC225" s="52">
        <v>3</v>
      </c>
      <c r="AD225" s="52">
        <v>3</v>
      </c>
      <c r="AE225" s="52">
        <v>3</v>
      </c>
      <c r="AF225" s="52">
        <v>3</v>
      </c>
      <c r="AG225" s="52">
        <v>3</v>
      </c>
      <c r="AH225" s="52">
        <v>3</v>
      </c>
      <c r="AI225" s="52">
        <v>3</v>
      </c>
      <c r="AJ225" s="52">
        <v>3</v>
      </c>
      <c r="AK225" s="52">
        <v>3</v>
      </c>
      <c r="AL225" s="52">
        <v>3</v>
      </c>
      <c r="AM225" s="52">
        <v>3</v>
      </c>
      <c r="AN225" s="52" t="s">
        <v>659</v>
      </c>
      <c r="AO225" s="52">
        <v>2022</v>
      </c>
      <c r="AP225" s="46" t="s">
        <v>338</v>
      </c>
      <c r="AQ225" s="46" t="s">
        <v>339</v>
      </c>
      <c r="AR225" s="46" t="s">
        <v>339</v>
      </c>
      <c r="AS225" s="46" t="s">
        <v>339</v>
      </c>
      <c r="AT225" s="46" t="s">
        <v>339</v>
      </c>
      <c r="AU225" s="46" t="s">
        <v>339</v>
      </c>
      <c r="AV225" s="46" t="s">
        <v>339</v>
      </c>
      <c r="AW225" s="46" t="s">
        <v>339</v>
      </c>
      <c r="AX225" s="46" t="s">
        <v>339</v>
      </c>
      <c r="AY225" s="46" t="s">
        <v>339</v>
      </c>
      <c r="AZ225" s="46" t="s">
        <v>339</v>
      </c>
      <c r="BA225" s="47"/>
      <c r="BB225" s="2" t="str">
        <f t="shared" si="28"/>
        <v>Petroter oil shale plants||Count</v>
      </c>
      <c r="BC225" s="137"/>
      <c r="BD225" s="17"/>
      <c r="BE225" s="17"/>
      <c r="BF225" s="17"/>
      <c r="BG225" s="57"/>
      <c r="BH225" s="57"/>
      <c r="BI225" s="57"/>
      <c r="BJ225" s="57"/>
      <c r="BK225" s="57"/>
    </row>
    <row r="226" spans="1:63" ht="14.5" customHeight="1" outlineLevel="1" x14ac:dyDescent="0.35">
      <c r="A226" s="17"/>
      <c r="B226" s="185" t="s">
        <v>680</v>
      </c>
      <c r="C226" s="186"/>
      <c r="D226" s="55" t="s">
        <v>681</v>
      </c>
      <c r="E226" s="123" t="s">
        <v>338</v>
      </c>
      <c r="F226" s="52"/>
      <c r="G226" s="52">
        <v>2020</v>
      </c>
      <c r="H226" s="52">
        <v>17.5</v>
      </c>
      <c r="I226" s="52">
        <v>17.5</v>
      </c>
      <c r="J226" s="52">
        <v>17.5</v>
      </c>
      <c r="K226" s="52">
        <v>17.5</v>
      </c>
      <c r="L226" s="52">
        <v>17.5</v>
      </c>
      <c r="M226" s="52">
        <v>17.5</v>
      </c>
      <c r="N226" s="52">
        <v>17.5</v>
      </c>
      <c r="O226" s="52">
        <v>17.5</v>
      </c>
      <c r="P226" s="52">
        <v>17.5</v>
      </c>
      <c r="Q226" s="52">
        <v>17.5</v>
      </c>
      <c r="R226" s="52">
        <v>17.5</v>
      </c>
      <c r="S226" s="52">
        <v>17.5</v>
      </c>
      <c r="T226" s="52">
        <v>17.5</v>
      </c>
      <c r="U226" s="52">
        <v>17.5</v>
      </c>
      <c r="V226" s="52">
        <v>17.5</v>
      </c>
      <c r="W226" s="52">
        <v>17.5</v>
      </c>
      <c r="X226" s="52">
        <v>17.5</v>
      </c>
      <c r="Y226" s="52">
        <v>17.5</v>
      </c>
      <c r="Z226" s="52">
        <v>17.5</v>
      </c>
      <c r="AA226" s="52">
        <v>17.5</v>
      </c>
      <c r="AB226" s="52">
        <v>17.5</v>
      </c>
      <c r="AC226" s="52">
        <v>17.5</v>
      </c>
      <c r="AD226" s="52">
        <v>17.5</v>
      </c>
      <c r="AE226" s="52">
        <v>17.5</v>
      </c>
      <c r="AF226" s="52">
        <v>17.5</v>
      </c>
      <c r="AG226" s="52">
        <v>17.5</v>
      </c>
      <c r="AH226" s="52">
        <v>17.5</v>
      </c>
      <c r="AI226" s="52">
        <v>17.5</v>
      </c>
      <c r="AJ226" s="52">
        <v>17.5</v>
      </c>
      <c r="AK226" s="52">
        <v>17.5</v>
      </c>
      <c r="AL226" s="52">
        <v>17.5</v>
      </c>
      <c r="AM226" s="52">
        <v>17.5</v>
      </c>
      <c r="AN226" s="52" t="s">
        <v>679</v>
      </c>
      <c r="AO226" s="171"/>
      <c r="AP226" s="46" t="s">
        <v>339</v>
      </c>
      <c r="AQ226" s="46" t="s">
        <v>339</v>
      </c>
      <c r="AR226" s="46" t="s">
        <v>339</v>
      </c>
      <c r="AS226" s="46" t="s">
        <v>339</v>
      </c>
      <c r="AT226" s="46" t="s">
        <v>339</v>
      </c>
      <c r="AU226" s="46" t="s">
        <v>339</v>
      </c>
      <c r="AV226" s="46" t="s">
        <v>339</v>
      </c>
      <c r="AW226" s="46" t="s">
        <v>339</v>
      </c>
      <c r="AX226" s="46" t="s">
        <v>338</v>
      </c>
      <c r="AY226" s="46" t="s">
        <v>339</v>
      </c>
      <c r="AZ226" s="46" t="s">
        <v>339</v>
      </c>
      <c r="BA226" s="47"/>
      <c r="BB226" s="2" t="str">
        <f>CONCATENATE(B226,"|","|",D226)</f>
        <v>Forest not available for wood supply||per cent</v>
      </c>
      <c r="BC226" s="137"/>
      <c r="BD226" s="17"/>
      <c r="BE226" s="17"/>
      <c r="BF226" s="17"/>
      <c r="BG226" s="62"/>
      <c r="BH226" s="62"/>
      <c r="BI226" s="62"/>
      <c r="BJ226" s="17"/>
      <c r="BK226" s="17"/>
    </row>
    <row r="227" spans="1:63" ht="15" customHeight="1" outlineLevel="1" x14ac:dyDescent="0.35">
      <c r="A227" s="17"/>
      <c r="B227" s="157" t="s">
        <v>682</v>
      </c>
      <c r="C227" s="158"/>
      <c r="D227" s="55" t="s">
        <v>681</v>
      </c>
      <c r="E227" s="123" t="s">
        <v>338</v>
      </c>
      <c r="F227" s="52"/>
      <c r="G227" s="52">
        <v>2020</v>
      </c>
      <c r="H227" s="52">
        <v>8.5</v>
      </c>
      <c r="I227" s="52">
        <v>8.5</v>
      </c>
      <c r="J227" s="52">
        <v>8.5</v>
      </c>
      <c r="K227" s="52">
        <v>8.5</v>
      </c>
      <c r="L227" s="52">
        <v>8.5</v>
      </c>
      <c r="M227" s="52">
        <v>8.5</v>
      </c>
      <c r="N227" s="52">
        <v>8.5</v>
      </c>
      <c r="O227" s="52">
        <v>8.5</v>
      </c>
      <c r="P227" s="52">
        <v>8.5</v>
      </c>
      <c r="Q227" s="52">
        <v>8.5</v>
      </c>
      <c r="R227" s="52">
        <v>8.5</v>
      </c>
      <c r="S227" s="52">
        <v>8.5</v>
      </c>
      <c r="T227" s="52">
        <v>8.5</v>
      </c>
      <c r="U227" s="52">
        <v>8.5</v>
      </c>
      <c r="V227" s="52">
        <v>8.5</v>
      </c>
      <c r="W227" s="52">
        <v>8.5</v>
      </c>
      <c r="X227" s="52">
        <v>8.5</v>
      </c>
      <c r="Y227" s="52">
        <v>8.5</v>
      </c>
      <c r="Z227" s="52">
        <v>8.5</v>
      </c>
      <c r="AA227" s="52">
        <v>8.5</v>
      </c>
      <c r="AB227" s="52">
        <v>8.5</v>
      </c>
      <c r="AC227" s="52">
        <v>8.5</v>
      </c>
      <c r="AD227" s="52">
        <v>8.5</v>
      </c>
      <c r="AE227" s="52">
        <v>8.5</v>
      </c>
      <c r="AF227" s="52">
        <v>8.5</v>
      </c>
      <c r="AG227" s="52">
        <v>8.5</v>
      </c>
      <c r="AH227" s="52">
        <v>8.5</v>
      </c>
      <c r="AI227" s="52">
        <v>8.5</v>
      </c>
      <c r="AJ227" s="52">
        <v>8.5</v>
      </c>
      <c r="AK227" s="52">
        <v>8.5</v>
      </c>
      <c r="AL227" s="52">
        <v>8.5</v>
      </c>
      <c r="AM227" s="52">
        <v>8.5</v>
      </c>
      <c r="AN227" s="52" t="s">
        <v>679</v>
      </c>
      <c r="AO227" s="171"/>
      <c r="AP227" s="46" t="s">
        <v>339</v>
      </c>
      <c r="AQ227" s="46" t="s">
        <v>339</v>
      </c>
      <c r="AR227" s="46" t="s">
        <v>339</v>
      </c>
      <c r="AS227" s="46" t="s">
        <v>339</v>
      </c>
      <c r="AT227" s="46" t="s">
        <v>339</v>
      </c>
      <c r="AU227" s="46" t="s">
        <v>339</v>
      </c>
      <c r="AV227" s="46" t="s">
        <v>339</v>
      </c>
      <c r="AW227" s="46" t="s">
        <v>339</v>
      </c>
      <c r="AX227" s="46" t="s">
        <v>338</v>
      </c>
      <c r="AY227" s="46" t="s">
        <v>339</v>
      </c>
      <c r="AZ227" s="46" t="s">
        <v>339</v>
      </c>
      <c r="BA227" s="47"/>
      <c r="BB227" s="2" t="str">
        <f t="shared" ref="BB227:BB260" si="29">CONCATENATE(B227,"|","|",D227)</f>
        <v>Forest available for wood supply with additional protective measures (excluding water protection forests on banks)||per cent</v>
      </c>
      <c r="BC227" s="137"/>
      <c r="BD227" s="17"/>
      <c r="BE227" s="17"/>
      <c r="BF227" s="17"/>
      <c r="BG227" s="57"/>
      <c r="BH227" s="57"/>
      <c r="BI227" s="57"/>
      <c r="BJ227" s="57"/>
      <c r="BK227" s="57"/>
    </row>
    <row r="228" spans="1:63" ht="14.5" customHeight="1" outlineLevel="1" x14ac:dyDescent="0.35">
      <c r="A228" s="17"/>
      <c r="B228" s="178" t="s">
        <v>683</v>
      </c>
      <c r="C228" s="179"/>
      <c r="D228" s="147" t="s">
        <v>684</v>
      </c>
      <c r="E228" s="123" t="s">
        <v>338</v>
      </c>
      <c r="F228" s="52"/>
      <c r="G228" s="52">
        <v>2020</v>
      </c>
      <c r="H228" s="52">
        <v>9.6999999999999993</v>
      </c>
      <c r="I228" s="52">
        <v>9.6999999999999993</v>
      </c>
      <c r="J228" s="52">
        <v>9.6999999999999993</v>
      </c>
      <c r="K228" s="52">
        <v>9.6999999999999993</v>
      </c>
      <c r="L228" s="52">
        <v>9.6999999999999993</v>
      </c>
      <c r="M228" s="52">
        <v>9.6999999999999993</v>
      </c>
      <c r="N228" s="52">
        <v>9.6999999999999993</v>
      </c>
      <c r="O228" s="52">
        <v>9.6999999999999993</v>
      </c>
      <c r="P228" s="52">
        <v>9.6999999999999993</v>
      </c>
      <c r="Q228" s="52">
        <v>9.6999999999999993</v>
      </c>
      <c r="R228" s="52">
        <v>9.6999999999999993</v>
      </c>
      <c r="S228" s="52">
        <v>9.6999999999999993</v>
      </c>
      <c r="T228" s="52">
        <v>9.8000000000000007</v>
      </c>
      <c r="U228" s="52">
        <v>9.8000000000000007</v>
      </c>
      <c r="V228" s="52">
        <v>9.8000000000000007</v>
      </c>
      <c r="W228" s="52">
        <v>9.8000000000000007</v>
      </c>
      <c r="X228" s="52">
        <v>9.8000000000000007</v>
      </c>
      <c r="Y228" s="52">
        <v>9.8000000000000007</v>
      </c>
      <c r="Z228" s="52">
        <v>9.8000000000000007</v>
      </c>
      <c r="AA228" s="52">
        <v>9.8000000000000007</v>
      </c>
      <c r="AB228" s="52">
        <v>9.8000000000000007</v>
      </c>
      <c r="AC228" s="52">
        <v>9.8000000000000007</v>
      </c>
      <c r="AD228" s="52">
        <v>9.4</v>
      </c>
      <c r="AE228" s="52">
        <v>9.4</v>
      </c>
      <c r="AF228" s="52">
        <v>9.4</v>
      </c>
      <c r="AG228" s="52">
        <v>9.4</v>
      </c>
      <c r="AH228" s="52">
        <v>9.4</v>
      </c>
      <c r="AI228" s="52">
        <v>9.4</v>
      </c>
      <c r="AJ228" s="52">
        <v>9.4</v>
      </c>
      <c r="AK228" s="52">
        <v>9.4</v>
      </c>
      <c r="AL228" s="52">
        <v>9.4</v>
      </c>
      <c r="AM228" s="52">
        <v>9.4</v>
      </c>
      <c r="AN228" s="52" t="s">
        <v>679</v>
      </c>
      <c r="AO228" s="171"/>
      <c r="AP228" s="46" t="s">
        <v>339</v>
      </c>
      <c r="AQ228" s="46" t="s">
        <v>339</v>
      </c>
      <c r="AR228" s="46" t="s">
        <v>339</v>
      </c>
      <c r="AS228" s="46" t="s">
        <v>339</v>
      </c>
      <c r="AT228" s="46" t="s">
        <v>339</v>
      </c>
      <c r="AU228" s="46" t="s">
        <v>339</v>
      </c>
      <c r="AV228" s="46" t="s">
        <v>339</v>
      </c>
      <c r="AW228" s="46" t="s">
        <v>339</v>
      </c>
      <c r="AX228" s="46" t="s">
        <v>338</v>
      </c>
      <c r="AY228" s="46" t="s">
        <v>339</v>
      </c>
      <c r="AZ228" s="46" t="s">
        <v>339</v>
      </c>
      <c r="BA228" s="47"/>
      <c r="BB228" s="2" t="str">
        <f>CONCATENATE(B228,"|","|",D228)</f>
        <v>Total felling volume||mil m3</v>
      </c>
      <c r="BC228" s="137"/>
      <c r="BD228" s="17"/>
      <c r="BE228" s="17"/>
      <c r="BF228" s="17"/>
      <c r="BG228" s="62"/>
      <c r="BH228" s="62"/>
      <c r="BI228" s="62"/>
      <c r="BJ228" s="17"/>
      <c r="BK228" s="17"/>
    </row>
    <row r="229" spans="1:63" ht="18.649999999999999" customHeight="1" outlineLevel="1" x14ac:dyDescent="0.35">
      <c r="A229" s="17"/>
      <c r="B229" s="160" t="s">
        <v>685</v>
      </c>
      <c r="C229" s="56"/>
      <c r="D229" s="51" t="s">
        <v>211</v>
      </c>
      <c r="E229" s="123" t="s">
        <v>338</v>
      </c>
      <c r="F229" s="52"/>
      <c r="G229" s="52">
        <v>2020</v>
      </c>
      <c r="H229" s="154">
        <v>573.17100000000005</v>
      </c>
      <c r="I229" s="154">
        <v>573.17100000000005</v>
      </c>
      <c r="J229" s="154">
        <v>573.72499999999991</v>
      </c>
      <c r="K229" s="154">
        <v>573.93324999999993</v>
      </c>
      <c r="L229" s="154">
        <v>574.13018333333321</v>
      </c>
      <c r="M229" s="154">
        <v>574.35711666666657</v>
      </c>
      <c r="N229" s="154">
        <v>574.61304999999993</v>
      </c>
      <c r="O229" s="154">
        <v>574.80498333333321</v>
      </c>
      <c r="P229" s="154">
        <v>575.1269166666666</v>
      </c>
      <c r="Q229" s="154">
        <v>575.34584999999993</v>
      </c>
      <c r="R229" s="154">
        <v>575.57809999999995</v>
      </c>
      <c r="S229" s="154">
        <v>575.86334999999997</v>
      </c>
      <c r="T229" s="154">
        <v>576.18459999999993</v>
      </c>
      <c r="U229" s="154">
        <v>576.63659999999982</v>
      </c>
      <c r="V229" s="154">
        <v>577.01959999999974</v>
      </c>
      <c r="W229" s="154">
        <v>577.31159999999954</v>
      </c>
      <c r="X229" s="154">
        <v>577.42659999999944</v>
      </c>
      <c r="Y229" s="154">
        <v>577.5485999999994</v>
      </c>
      <c r="Z229" s="154">
        <v>577.59759999999926</v>
      </c>
      <c r="AA229" s="154">
        <v>577.63459999999907</v>
      </c>
      <c r="AB229" s="154">
        <v>577.64059999999904</v>
      </c>
      <c r="AC229" s="154">
        <v>577.6465999999989</v>
      </c>
      <c r="AD229" s="154">
        <v>577.62159999999881</v>
      </c>
      <c r="AE229" s="154">
        <v>577.77834999999868</v>
      </c>
      <c r="AF229" s="154">
        <v>577.97141666666516</v>
      </c>
      <c r="AG229" s="154">
        <v>578.16448333333176</v>
      </c>
      <c r="AH229" s="154">
        <v>578.35754999999835</v>
      </c>
      <c r="AI229" s="154">
        <v>578.55061666666484</v>
      </c>
      <c r="AJ229" s="154">
        <v>578.74368333333143</v>
      </c>
      <c r="AK229" s="154">
        <v>578.93674999999803</v>
      </c>
      <c r="AL229" s="154">
        <v>579.0934999999979</v>
      </c>
      <c r="AM229" s="154">
        <v>579.25024999999778</v>
      </c>
      <c r="AN229" s="52" t="s">
        <v>677</v>
      </c>
      <c r="AO229" s="52">
        <v>2022</v>
      </c>
      <c r="AP229" s="46" t="s">
        <v>339</v>
      </c>
      <c r="AQ229" s="46" t="s">
        <v>339</v>
      </c>
      <c r="AR229" s="46" t="s">
        <v>339</v>
      </c>
      <c r="AS229" s="46" t="s">
        <v>339</v>
      </c>
      <c r="AT229" s="46" t="s">
        <v>339</v>
      </c>
      <c r="AU229" s="46" t="s">
        <v>339</v>
      </c>
      <c r="AV229" s="46" t="s">
        <v>339</v>
      </c>
      <c r="AW229" s="46" t="s">
        <v>339</v>
      </c>
      <c r="AX229" s="46" t="s">
        <v>338</v>
      </c>
      <c r="AY229" s="46" t="s">
        <v>339</v>
      </c>
      <c r="AZ229" s="46" t="s">
        <v>339</v>
      </c>
      <c r="BA229" s="47"/>
      <c r="BB229" s="2" t="str">
        <f t="shared" si="29"/>
        <v>Forest land remaining forest land, organic soils||1000 hectares</v>
      </c>
      <c r="BC229" s="137"/>
      <c r="BD229" s="17"/>
      <c r="BE229" s="17"/>
      <c r="BF229" s="17"/>
      <c r="BG229" s="57"/>
      <c r="BH229" s="57"/>
      <c r="BI229" s="57"/>
      <c r="BJ229" s="57"/>
      <c r="BK229" s="57"/>
    </row>
    <row r="230" spans="1:63" ht="24" customHeight="1" outlineLevel="1" x14ac:dyDescent="0.35">
      <c r="A230" s="17"/>
      <c r="B230" s="180" t="s">
        <v>686</v>
      </c>
      <c r="C230" s="181"/>
      <c r="D230" s="55" t="s">
        <v>681</v>
      </c>
      <c r="E230" s="123" t="s">
        <v>338</v>
      </c>
      <c r="F230" s="52"/>
      <c r="G230" s="52">
        <v>2020</v>
      </c>
      <c r="H230" s="154">
        <v>48.282275272126469</v>
      </c>
      <c r="I230" s="154">
        <v>48.282275272126469</v>
      </c>
      <c r="J230" s="154">
        <v>48.239935511206454</v>
      </c>
      <c r="K230" s="154">
        <v>48.239935511206454</v>
      </c>
      <c r="L230" s="154">
        <v>48.239935511206461</v>
      </c>
      <c r="M230" s="154">
        <v>48.239935511206454</v>
      </c>
      <c r="N230" s="154">
        <v>48.239935511206454</v>
      </c>
      <c r="O230" s="154">
        <v>48.239935511206461</v>
      </c>
      <c r="P230" s="154">
        <v>48.239935511206454</v>
      </c>
      <c r="Q230" s="154">
        <v>48.239935511206447</v>
      </c>
      <c r="R230" s="154">
        <v>48.239935511206461</v>
      </c>
      <c r="S230" s="154">
        <v>48.239935511206447</v>
      </c>
      <c r="T230" s="154">
        <v>48.239935511206461</v>
      </c>
      <c r="U230" s="154">
        <v>48.239935511206447</v>
      </c>
      <c r="V230" s="154">
        <v>48.239935511206461</v>
      </c>
      <c r="W230" s="154">
        <v>48.239935511206447</v>
      </c>
      <c r="X230" s="154">
        <v>48.239935511206454</v>
      </c>
      <c r="Y230" s="154">
        <v>48.239935511206454</v>
      </c>
      <c r="Z230" s="154">
        <v>48.239935511206461</v>
      </c>
      <c r="AA230" s="154">
        <v>48.239935511206454</v>
      </c>
      <c r="AB230" s="154">
        <v>48.239935511206454</v>
      </c>
      <c r="AC230" s="154">
        <v>48.239935511206461</v>
      </c>
      <c r="AD230" s="154">
        <v>48.239935511206454</v>
      </c>
      <c r="AE230" s="154">
        <v>48.239935511206461</v>
      </c>
      <c r="AF230" s="154">
        <v>48.239935511206461</v>
      </c>
      <c r="AG230" s="154">
        <v>48.239935511206461</v>
      </c>
      <c r="AH230" s="154">
        <v>48.239935511206461</v>
      </c>
      <c r="AI230" s="154">
        <v>48.239935511206461</v>
      </c>
      <c r="AJ230" s="154">
        <v>48.239935511206447</v>
      </c>
      <c r="AK230" s="154">
        <v>48.239935511206447</v>
      </c>
      <c r="AL230" s="154">
        <v>48.239935511206454</v>
      </c>
      <c r="AM230" s="154">
        <v>48.239935511206454</v>
      </c>
      <c r="AN230" s="52" t="s">
        <v>677</v>
      </c>
      <c r="AO230" s="52">
        <v>2022</v>
      </c>
      <c r="AP230" s="46" t="s">
        <v>339</v>
      </c>
      <c r="AQ230" s="46" t="s">
        <v>339</v>
      </c>
      <c r="AR230" s="46" t="s">
        <v>339</v>
      </c>
      <c r="AS230" s="46" t="s">
        <v>339</v>
      </c>
      <c r="AT230" s="46" t="s">
        <v>339</v>
      </c>
      <c r="AU230" s="46" t="s">
        <v>339</v>
      </c>
      <c r="AV230" s="46" t="s">
        <v>339</v>
      </c>
      <c r="AW230" s="46" t="s">
        <v>339</v>
      </c>
      <c r="AX230" s="46" t="s">
        <v>338</v>
      </c>
      <c r="AY230" s="46" t="s">
        <v>339</v>
      </c>
      <c r="AZ230" s="46" t="s">
        <v>339</v>
      </c>
      <c r="BA230" s="47"/>
      <c r="BB230" s="2" t="str">
        <f t="shared" si="29"/>
        <v xml:space="preserve"> Forest land remaining forest land, share of drained areas from organic soils||per cent</v>
      </c>
      <c r="BC230" s="137"/>
      <c r="BD230" s="17"/>
      <c r="BE230" s="17"/>
      <c r="BF230" s="17"/>
      <c r="BG230" s="62"/>
      <c r="BH230" s="62"/>
      <c r="BI230" s="62"/>
      <c r="BJ230" s="17"/>
      <c r="BK230" s="17"/>
    </row>
    <row r="231" spans="1:63" ht="19.399999999999999" customHeight="1" outlineLevel="1" x14ac:dyDescent="0.35">
      <c r="A231" s="17"/>
      <c r="B231" s="159" t="s">
        <v>687</v>
      </c>
      <c r="C231" s="56"/>
      <c r="D231" s="51" t="s">
        <v>211</v>
      </c>
      <c r="E231" s="123" t="s">
        <v>338</v>
      </c>
      <c r="F231" s="52"/>
      <c r="G231" s="52">
        <v>2020</v>
      </c>
      <c r="H231" s="154">
        <v>2.491000000000001</v>
      </c>
      <c r="I231" s="154">
        <v>2.491000000000001</v>
      </c>
      <c r="J231" s="154">
        <v>2.3730000000000011</v>
      </c>
      <c r="K231" s="154">
        <v>2.4367500000000013</v>
      </c>
      <c r="L231" s="154">
        <v>2.6128166666666681</v>
      </c>
      <c r="M231" s="154">
        <v>2.7658833333333348</v>
      </c>
      <c r="N231" s="154">
        <v>2.9189500000000015</v>
      </c>
      <c r="O231" s="154">
        <v>3.0510166666666683</v>
      </c>
      <c r="P231" s="154">
        <v>3.1360833333333349</v>
      </c>
      <c r="Q231" s="154">
        <v>3.2631500000000013</v>
      </c>
      <c r="R231" s="154">
        <v>3.3769000000000013</v>
      </c>
      <c r="S231" s="154">
        <v>3.4286500000000015</v>
      </c>
      <c r="T231" s="154">
        <v>3.3904000000000014</v>
      </c>
      <c r="U231" s="154">
        <v>3.1714000000000011</v>
      </c>
      <c r="V231" s="154">
        <v>2.9404000000000012</v>
      </c>
      <c r="W231" s="154">
        <v>2.6784000000000012</v>
      </c>
      <c r="X231" s="154">
        <v>2.478400000000001</v>
      </c>
      <c r="Y231" s="154">
        <v>2.3584000000000009</v>
      </c>
      <c r="Z231" s="154">
        <v>2.309400000000001</v>
      </c>
      <c r="AA231" s="154">
        <v>2.2724000000000011</v>
      </c>
      <c r="AB231" s="154">
        <v>2.2664000000000009</v>
      </c>
      <c r="AC231" s="154">
        <v>2.2604000000000006</v>
      </c>
      <c r="AD231" s="154">
        <v>2.2854000000000005</v>
      </c>
      <c r="AE231" s="154">
        <v>2.1286500000000004</v>
      </c>
      <c r="AF231" s="154">
        <v>1.9355833333333337</v>
      </c>
      <c r="AG231" s="154">
        <v>1.7425166666666669</v>
      </c>
      <c r="AH231" s="154">
        <v>1.5494500000000002</v>
      </c>
      <c r="AI231" s="154">
        <v>1.3563833333333335</v>
      </c>
      <c r="AJ231" s="154">
        <v>1.1633166666666668</v>
      </c>
      <c r="AK231" s="154">
        <v>0.97025000000000006</v>
      </c>
      <c r="AL231" s="154">
        <v>0.81350000000000011</v>
      </c>
      <c r="AM231" s="154">
        <v>0.65675000000000017</v>
      </c>
      <c r="AN231" s="52" t="s">
        <v>677</v>
      </c>
      <c r="AO231" s="52">
        <v>2022</v>
      </c>
      <c r="AP231" s="46" t="s">
        <v>339</v>
      </c>
      <c r="AQ231" s="46" t="s">
        <v>339</v>
      </c>
      <c r="AR231" s="46" t="s">
        <v>339</v>
      </c>
      <c r="AS231" s="46" t="s">
        <v>339</v>
      </c>
      <c r="AT231" s="46" t="s">
        <v>339</v>
      </c>
      <c r="AU231" s="46" t="s">
        <v>339</v>
      </c>
      <c r="AV231" s="46" t="s">
        <v>339</v>
      </c>
      <c r="AW231" s="46" t="s">
        <v>339</v>
      </c>
      <c r="AX231" s="46" t="s">
        <v>338</v>
      </c>
      <c r="AY231" s="46" t="s">
        <v>339</v>
      </c>
      <c r="AZ231" s="46" t="s">
        <v>339</v>
      </c>
      <c r="BA231" s="47"/>
      <c r="BB231" s="2" t="str">
        <f t="shared" si="29"/>
        <v>Grassland converted to forest land, organic soils||1000 hectares</v>
      </c>
      <c r="BC231" s="137"/>
      <c r="BD231" s="17"/>
      <c r="BE231" s="17"/>
      <c r="BF231" s="17"/>
      <c r="BG231" s="57"/>
      <c r="BH231" s="57"/>
      <c r="BI231" s="57"/>
      <c r="BJ231" s="57"/>
      <c r="BK231" s="57"/>
    </row>
    <row r="232" spans="1:63" ht="19.399999999999999" customHeight="1" outlineLevel="1" x14ac:dyDescent="0.35">
      <c r="A232" s="17"/>
      <c r="B232" s="159" t="s">
        <v>688</v>
      </c>
      <c r="C232" s="56"/>
      <c r="D232" s="51" t="s">
        <v>211</v>
      </c>
      <c r="E232" s="123" t="s">
        <v>338</v>
      </c>
      <c r="F232" s="52"/>
      <c r="G232" s="52">
        <v>2020</v>
      </c>
      <c r="H232" s="154">
        <v>7.3779999999999992</v>
      </c>
      <c r="I232" s="154">
        <v>7.3779999999999992</v>
      </c>
      <c r="J232" s="154">
        <v>6.9839999999999982</v>
      </c>
      <c r="K232" s="154">
        <v>6.711999999999998</v>
      </c>
      <c r="L232" s="154">
        <v>6.3389999999999977</v>
      </c>
      <c r="M232" s="154">
        <v>6.0009999999999977</v>
      </c>
      <c r="N232" s="154">
        <v>5.6339999999999977</v>
      </c>
      <c r="O232" s="154">
        <v>5.3939999999999975</v>
      </c>
      <c r="P232" s="154">
        <v>5.070999999999998</v>
      </c>
      <c r="Q232" s="154">
        <v>4.8089999999999975</v>
      </c>
      <c r="R232" s="154">
        <v>4.5049999999999972</v>
      </c>
      <c r="S232" s="154">
        <v>4.2099999999999973</v>
      </c>
      <c r="T232" s="154">
        <v>3.9599999999999973</v>
      </c>
      <c r="U232" s="154">
        <v>3.7599999999999971</v>
      </c>
      <c r="V232" s="154">
        <v>3.6409999999999973</v>
      </c>
      <c r="W232" s="154">
        <v>3.6439999999999975</v>
      </c>
      <c r="X232" s="154">
        <v>3.7619999999999973</v>
      </c>
      <c r="Y232" s="154">
        <v>3.7599999999999976</v>
      </c>
      <c r="Z232" s="154">
        <v>3.7599999999999976</v>
      </c>
      <c r="AA232" s="154">
        <v>3.7599999999999976</v>
      </c>
      <c r="AB232" s="154">
        <v>3.7599999999999976</v>
      </c>
      <c r="AC232" s="154">
        <v>3.7599999999999976</v>
      </c>
      <c r="AD232" s="154">
        <v>3.7599999999999976</v>
      </c>
      <c r="AE232" s="154">
        <v>3.7599999999999976</v>
      </c>
      <c r="AF232" s="154">
        <v>3.7599999999999976</v>
      </c>
      <c r="AG232" s="154">
        <v>3.7599999999999976</v>
      </c>
      <c r="AH232" s="154">
        <v>3.7599999999999976</v>
      </c>
      <c r="AI232" s="154">
        <v>3.7599999999999976</v>
      </c>
      <c r="AJ232" s="154">
        <v>3.7599999999999976</v>
      </c>
      <c r="AK232" s="154">
        <v>3.7599999999999976</v>
      </c>
      <c r="AL232" s="154">
        <v>3.7599999999999976</v>
      </c>
      <c r="AM232" s="154">
        <v>3.7599999999999976</v>
      </c>
      <c r="AN232" s="52" t="s">
        <v>677</v>
      </c>
      <c r="AO232" s="52">
        <v>2022</v>
      </c>
      <c r="AP232" s="46" t="s">
        <v>339</v>
      </c>
      <c r="AQ232" s="46" t="s">
        <v>339</v>
      </c>
      <c r="AR232" s="46" t="s">
        <v>339</v>
      </c>
      <c r="AS232" s="46" t="s">
        <v>339</v>
      </c>
      <c r="AT232" s="46" t="s">
        <v>339</v>
      </c>
      <c r="AU232" s="46" t="s">
        <v>339</v>
      </c>
      <c r="AV232" s="46" t="s">
        <v>339</v>
      </c>
      <c r="AW232" s="46" t="s">
        <v>339</v>
      </c>
      <c r="AX232" s="46" t="s">
        <v>338</v>
      </c>
      <c r="AY232" s="46" t="s">
        <v>339</v>
      </c>
      <c r="AZ232" s="46" t="s">
        <v>339</v>
      </c>
      <c r="BA232" s="47"/>
      <c r="BB232" s="2" t="str">
        <f t="shared" si="29"/>
        <v>Wetlands converted to forest land, organic soils||1000 hectares</v>
      </c>
      <c r="BC232" s="137"/>
      <c r="BD232" s="17"/>
      <c r="BE232" s="17"/>
      <c r="BF232" s="17"/>
      <c r="BG232" s="62"/>
      <c r="BH232" s="62"/>
      <c r="BI232" s="62"/>
      <c r="BJ232" s="17"/>
      <c r="BK232" s="17"/>
    </row>
    <row r="233" spans="1:63" ht="19.75" customHeight="1" outlineLevel="1" x14ac:dyDescent="0.35">
      <c r="A233" s="17"/>
      <c r="B233" s="159" t="s">
        <v>689</v>
      </c>
      <c r="C233" s="56"/>
      <c r="D233" s="51" t="s">
        <v>211</v>
      </c>
      <c r="E233" s="123" t="s">
        <v>338</v>
      </c>
      <c r="F233" s="52"/>
      <c r="G233" s="52">
        <v>2020</v>
      </c>
      <c r="H233" s="154">
        <v>0.627</v>
      </c>
      <c r="I233" s="154">
        <v>0.627</v>
      </c>
      <c r="J233" s="154">
        <v>0.58499999999999996</v>
      </c>
      <c r="K233" s="154">
        <v>0.58499999999999996</v>
      </c>
      <c r="L233" s="154">
        <v>0.58499999999999996</v>
      </c>
      <c r="M233" s="154">
        <v>0.54299999999999993</v>
      </c>
      <c r="N233" s="154">
        <v>0.50099999999999989</v>
      </c>
      <c r="O233" s="154">
        <v>0.41699999999999987</v>
      </c>
      <c r="P233" s="154">
        <v>0.33299999999999985</v>
      </c>
      <c r="Q233" s="154">
        <v>0.24899999999999983</v>
      </c>
      <c r="R233" s="154">
        <v>0.20699999999999982</v>
      </c>
      <c r="S233" s="154">
        <v>0.16499999999999981</v>
      </c>
      <c r="T233" s="154">
        <v>0.13199999999999981</v>
      </c>
      <c r="U233" s="154">
        <v>9.899999999999981E-2</v>
      </c>
      <c r="V233" s="154">
        <v>6.5999999999999809E-2</v>
      </c>
      <c r="W233" s="154">
        <v>3.2999999999999807E-2</v>
      </c>
      <c r="X233" s="154">
        <v>0</v>
      </c>
      <c r="Y233" s="154">
        <v>0</v>
      </c>
      <c r="Z233" s="154">
        <v>0</v>
      </c>
      <c r="AA233" s="154">
        <v>0</v>
      </c>
      <c r="AB233" s="154">
        <v>0</v>
      </c>
      <c r="AC233" s="154">
        <v>0</v>
      </c>
      <c r="AD233" s="154">
        <v>0</v>
      </c>
      <c r="AE233" s="154">
        <v>0</v>
      </c>
      <c r="AF233" s="154">
        <v>0</v>
      </c>
      <c r="AG233" s="154">
        <v>0</v>
      </c>
      <c r="AH233" s="154">
        <v>0</v>
      </c>
      <c r="AI233" s="154">
        <v>0</v>
      </c>
      <c r="AJ233" s="154">
        <v>0</v>
      </c>
      <c r="AK233" s="154">
        <v>0</v>
      </c>
      <c r="AL233" s="154">
        <v>0</v>
      </c>
      <c r="AM233" s="154">
        <v>0</v>
      </c>
      <c r="AN233" s="52" t="s">
        <v>677</v>
      </c>
      <c r="AO233" s="52">
        <v>2022</v>
      </c>
      <c r="AP233" s="46" t="s">
        <v>339</v>
      </c>
      <c r="AQ233" s="46" t="s">
        <v>339</v>
      </c>
      <c r="AR233" s="46" t="s">
        <v>339</v>
      </c>
      <c r="AS233" s="46" t="s">
        <v>339</v>
      </c>
      <c r="AT233" s="46" t="s">
        <v>339</v>
      </c>
      <c r="AU233" s="46" t="s">
        <v>339</v>
      </c>
      <c r="AV233" s="46" t="s">
        <v>339</v>
      </c>
      <c r="AW233" s="46" t="s">
        <v>339</v>
      </c>
      <c r="AX233" s="46" t="s">
        <v>338</v>
      </c>
      <c r="AY233" s="46" t="s">
        <v>339</v>
      </c>
      <c r="AZ233" s="46" t="s">
        <v>339</v>
      </c>
      <c r="BA233" s="47"/>
      <c r="BB233" s="2" t="str">
        <f t="shared" si="29"/>
        <v>Settlements converted to forest land, organic soils||1000 hectares</v>
      </c>
      <c r="BC233" s="137"/>
      <c r="BD233" s="17"/>
      <c r="BE233" s="17"/>
      <c r="BF233" s="17"/>
      <c r="BG233" s="57"/>
      <c r="BH233" s="57"/>
      <c r="BI233" s="57"/>
      <c r="BJ233" s="57"/>
      <c r="BK233" s="57"/>
    </row>
    <row r="234" spans="1:63" ht="16.399999999999999" customHeight="1" outlineLevel="1" x14ac:dyDescent="0.35">
      <c r="A234" s="17"/>
      <c r="B234" s="159" t="s">
        <v>690</v>
      </c>
      <c r="C234" s="56"/>
      <c r="D234" s="51" t="s">
        <v>211</v>
      </c>
      <c r="E234" s="123" t="s">
        <v>338</v>
      </c>
      <c r="F234" s="52"/>
      <c r="G234" s="52">
        <v>2020</v>
      </c>
      <c r="H234" s="154">
        <v>0.21499999999999997</v>
      </c>
      <c r="I234" s="154">
        <v>0.21499999999999997</v>
      </c>
      <c r="J234" s="154">
        <v>0.25999999999999995</v>
      </c>
      <c r="K234" s="154">
        <v>0.40837499999999993</v>
      </c>
      <c r="L234" s="154">
        <v>0.55674999999999997</v>
      </c>
      <c r="M234" s="154">
        <v>0.705125</v>
      </c>
      <c r="N234" s="154">
        <v>0.85350000000000004</v>
      </c>
      <c r="O234" s="154">
        <v>1.0018750000000001</v>
      </c>
      <c r="P234" s="154">
        <v>1.15025</v>
      </c>
      <c r="Q234" s="154">
        <v>1.2986249999999999</v>
      </c>
      <c r="R234" s="154">
        <v>1.4469999999999998</v>
      </c>
      <c r="S234" s="154">
        <v>1.5953749999999998</v>
      </c>
      <c r="T234" s="154">
        <v>1.7437499999999997</v>
      </c>
      <c r="U234" s="154">
        <v>1.8137499999999998</v>
      </c>
      <c r="V234" s="154">
        <v>1.8837499999999998</v>
      </c>
      <c r="W234" s="154">
        <v>1.9277499999999999</v>
      </c>
      <c r="X234" s="154">
        <v>1.95475</v>
      </c>
      <c r="Y234" s="154">
        <v>1.9817500000000001</v>
      </c>
      <c r="Z234" s="154">
        <v>2.00875</v>
      </c>
      <c r="AA234" s="154">
        <v>2.0357499999999997</v>
      </c>
      <c r="AB234" s="154">
        <v>2.0887499999999997</v>
      </c>
      <c r="AC234" s="154">
        <v>2.1587499999999995</v>
      </c>
      <c r="AD234" s="154">
        <v>2.1837499999999994</v>
      </c>
      <c r="AE234" s="154">
        <v>2.1053749999999991</v>
      </c>
      <c r="AF234" s="154">
        <v>2.0269999999999988</v>
      </c>
      <c r="AG234" s="154">
        <v>1.9486249999999987</v>
      </c>
      <c r="AH234" s="154">
        <v>1.8702499999999989</v>
      </c>
      <c r="AI234" s="154">
        <v>1.791874999999999</v>
      </c>
      <c r="AJ234" s="154">
        <v>1.7134999999999991</v>
      </c>
      <c r="AK234" s="154">
        <v>1.6351249999999993</v>
      </c>
      <c r="AL234" s="154">
        <v>1.5567499999999994</v>
      </c>
      <c r="AM234" s="154">
        <v>1.4783749999999996</v>
      </c>
      <c r="AN234" s="52" t="s">
        <v>677</v>
      </c>
      <c r="AO234" s="52">
        <v>2022</v>
      </c>
      <c r="AP234" s="46" t="s">
        <v>339</v>
      </c>
      <c r="AQ234" s="46" t="s">
        <v>339</v>
      </c>
      <c r="AR234" s="46" t="s">
        <v>339</v>
      </c>
      <c r="AS234" s="46" t="s">
        <v>339</v>
      </c>
      <c r="AT234" s="46" t="s">
        <v>339</v>
      </c>
      <c r="AU234" s="46" t="s">
        <v>339</v>
      </c>
      <c r="AV234" s="46" t="s">
        <v>339</v>
      </c>
      <c r="AW234" s="46" t="s">
        <v>339</v>
      </c>
      <c r="AX234" s="46" t="s">
        <v>338</v>
      </c>
      <c r="AY234" s="46" t="s">
        <v>339</v>
      </c>
      <c r="AZ234" s="46" t="s">
        <v>339</v>
      </c>
      <c r="BA234" s="47"/>
      <c r="BB234" s="2" t="str">
        <f t="shared" si="29"/>
        <v>Forest land converted to grassland, organic soils||1000 hectares</v>
      </c>
      <c r="BC234" s="137"/>
      <c r="BD234" s="17"/>
      <c r="BE234" s="17"/>
      <c r="BF234" s="17"/>
      <c r="BG234" s="62"/>
      <c r="BH234" s="62"/>
      <c r="BI234" s="62"/>
      <c r="BJ234" s="17"/>
      <c r="BK234" s="17"/>
    </row>
    <row r="235" spans="1:63" ht="19.399999999999999" customHeight="1" outlineLevel="1" x14ac:dyDescent="0.35">
      <c r="A235" s="17"/>
      <c r="B235" s="140" t="s">
        <v>691</v>
      </c>
      <c r="C235" s="139"/>
      <c r="D235" s="51" t="s">
        <v>211</v>
      </c>
      <c r="E235" s="123" t="s">
        <v>338</v>
      </c>
      <c r="F235" s="52"/>
      <c r="G235" s="52">
        <v>2020</v>
      </c>
      <c r="H235" s="154">
        <v>1.4079999999999999</v>
      </c>
      <c r="I235" s="154">
        <v>1.4079999999999999</v>
      </c>
      <c r="J235" s="154">
        <v>1.4010000000000005</v>
      </c>
      <c r="K235" s="154">
        <v>1.4723750000000007</v>
      </c>
      <c r="L235" s="154">
        <v>1.5800666666666674</v>
      </c>
      <c r="M235" s="154">
        <v>1.6877583333333341</v>
      </c>
      <c r="N235" s="154">
        <v>1.7914500000000009</v>
      </c>
      <c r="O235" s="154">
        <v>1.9371416666666676</v>
      </c>
      <c r="P235" s="154">
        <v>2.0828333333333342</v>
      </c>
      <c r="Q235" s="154">
        <v>2.1865250000000009</v>
      </c>
      <c r="R235" s="154">
        <v>2.2539000000000007</v>
      </c>
      <c r="S235" s="154">
        <v>2.3252750000000004</v>
      </c>
      <c r="T235" s="154">
        <v>2.4236500000000003</v>
      </c>
      <c r="U235" s="154">
        <v>2.4346500000000004</v>
      </c>
      <c r="V235" s="154">
        <v>2.4696500000000006</v>
      </c>
      <c r="W235" s="154">
        <v>2.5046500000000007</v>
      </c>
      <c r="X235" s="154">
        <v>2.5336500000000006</v>
      </c>
      <c r="Y235" s="154">
        <v>2.5576500000000006</v>
      </c>
      <c r="Z235" s="154">
        <v>2.5336500000000006</v>
      </c>
      <c r="AA235" s="154">
        <v>2.5276500000000008</v>
      </c>
      <c r="AB235" s="154">
        <v>2.5216500000000011</v>
      </c>
      <c r="AC235" s="154">
        <v>2.5216500000000011</v>
      </c>
      <c r="AD235" s="154">
        <v>2.5216500000000011</v>
      </c>
      <c r="AE235" s="154">
        <v>2.4432750000000012</v>
      </c>
      <c r="AF235" s="154">
        <v>2.3285833333333343</v>
      </c>
      <c r="AG235" s="154">
        <v>2.2138916666666679</v>
      </c>
      <c r="AH235" s="154">
        <v>2.0992000000000015</v>
      </c>
      <c r="AI235" s="154">
        <v>1.9845083333333349</v>
      </c>
      <c r="AJ235" s="154">
        <v>1.869816666666668</v>
      </c>
      <c r="AK235" s="154">
        <v>1.7551250000000014</v>
      </c>
      <c r="AL235" s="154">
        <v>1.6767500000000015</v>
      </c>
      <c r="AM235" s="154">
        <v>1.5983750000000017</v>
      </c>
      <c r="AN235" s="52" t="s">
        <v>677</v>
      </c>
      <c r="AO235" s="52">
        <v>2022</v>
      </c>
      <c r="AP235" s="46" t="s">
        <v>339</v>
      </c>
      <c r="AQ235" s="46" t="s">
        <v>339</v>
      </c>
      <c r="AR235" s="46" t="s">
        <v>339</v>
      </c>
      <c r="AS235" s="46" t="s">
        <v>339</v>
      </c>
      <c r="AT235" s="46" t="s">
        <v>339</v>
      </c>
      <c r="AU235" s="46" t="s">
        <v>339</v>
      </c>
      <c r="AV235" s="46" t="s">
        <v>339</v>
      </c>
      <c r="AW235" s="46" t="s">
        <v>339</v>
      </c>
      <c r="AX235" s="46" t="s">
        <v>338</v>
      </c>
      <c r="AY235" s="46" t="s">
        <v>339</v>
      </c>
      <c r="AZ235" s="46" t="s">
        <v>339</v>
      </c>
      <c r="BA235" s="47"/>
      <c r="BB235" s="2" t="str">
        <f t="shared" si="29"/>
        <v>Forest land converted to settlements, organic soils||1000 hectares</v>
      </c>
      <c r="BC235" s="137"/>
      <c r="BD235" s="17"/>
      <c r="BE235" s="17"/>
      <c r="BF235" s="17"/>
      <c r="BG235" s="57"/>
      <c r="BH235" s="57"/>
      <c r="BI235" s="57"/>
      <c r="BJ235" s="57"/>
      <c r="BK235" s="57"/>
    </row>
    <row r="236" spans="1:63" ht="19.75" customHeight="1" outlineLevel="1" x14ac:dyDescent="0.35">
      <c r="A236" s="17"/>
      <c r="B236" s="159" t="s">
        <v>692</v>
      </c>
      <c r="C236" s="56"/>
      <c r="D236" s="51" t="s">
        <v>211</v>
      </c>
      <c r="E236" s="123" t="s">
        <v>338</v>
      </c>
      <c r="F236" s="52"/>
      <c r="G236" s="52">
        <v>2020</v>
      </c>
      <c r="H236" s="154">
        <v>26.157</v>
      </c>
      <c r="I236" s="154">
        <v>26.157</v>
      </c>
      <c r="J236" s="154">
        <v>26.157</v>
      </c>
      <c r="K236" s="154">
        <v>26.157</v>
      </c>
      <c r="L236" s="154">
        <v>26.150433333333332</v>
      </c>
      <c r="M236" s="154">
        <v>26.143866666666664</v>
      </c>
      <c r="N236" s="154">
        <v>26.1373</v>
      </c>
      <c r="O236" s="154">
        <v>26.130733333333332</v>
      </c>
      <c r="P236" s="154">
        <v>26.124166666666667</v>
      </c>
      <c r="Q236" s="154">
        <v>26.159599999999998</v>
      </c>
      <c r="R236" s="154">
        <v>26.4086</v>
      </c>
      <c r="S236" s="154">
        <v>26.657599999999999</v>
      </c>
      <c r="T236" s="154">
        <v>26.906600000000001</v>
      </c>
      <c r="U236" s="154">
        <v>27.194600000000001</v>
      </c>
      <c r="V236" s="154">
        <v>27.4406</v>
      </c>
      <c r="W236" s="154">
        <v>27.5106</v>
      </c>
      <c r="X236" s="154">
        <v>27.5806</v>
      </c>
      <c r="Y236" s="154">
        <v>27.650600000000001</v>
      </c>
      <c r="Z236" s="154">
        <v>27.6816</v>
      </c>
      <c r="AA236" s="154">
        <v>27.712599999999998</v>
      </c>
      <c r="AB236" s="154">
        <v>27.712599999999998</v>
      </c>
      <c r="AC236" s="154">
        <v>27.712599999999998</v>
      </c>
      <c r="AD236" s="154">
        <v>27.712599999999998</v>
      </c>
      <c r="AE236" s="154">
        <v>27.712599999999998</v>
      </c>
      <c r="AF236" s="154">
        <v>27.719166666666666</v>
      </c>
      <c r="AG236" s="154">
        <v>27.725733333333334</v>
      </c>
      <c r="AH236" s="154">
        <v>27.732299999999999</v>
      </c>
      <c r="AI236" s="154">
        <v>27.738866666666667</v>
      </c>
      <c r="AJ236" s="154">
        <v>27.745433333333335</v>
      </c>
      <c r="AK236" s="154">
        <v>27.751999999999999</v>
      </c>
      <c r="AL236" s="154">
        <v>27.751999999999999</v>
      </c>
      <c r="AM236" s="154">
        <v>27.751999999999999</v>
      </c>
      <c r="AN236" s="52" t="s">
        <v>677</v>
      </c>
      <c r="AO236" s="52">
        <v>2022</v>
      </c>
      <c r="AP236" s="46" t="s">
        <v>339</v>
      </c>
      <c r="AQ236" s="46" t="s">
        <v>339</v>
      </c>
      <c r="AR236" s="46" t="s">
        <v>339</v>
      </c>
      <c r="AS236" s="46" t="s">
        <v>339</v>
      </c>
      <c r="AT236" s="46" t="s">
        <v>339</v>
      </c>
      <c r="AU236" s="46" t="s">
        <v>339</v>
      </c>
      <c r="AV236" s="46" t="s">
        <v>339</v>
      </c>
      <c r="AW236" s="46" t="s">
        <v>339</v>
      </c>
      <c r="AX236" s="46" t="s">
        <v>338</v>
      </c>
      <c r="AY236" s="46" t="s">
        <v>339</v>
      </c>
      <c r="AZ236" s="46" t="s">
        <v>339</v>
      </c>
      <c r="BA236" s="47"/>
      <c r="BB236" s="2" t="str">
        <f t="shared" si="29"/>
        <v>Cropland, remaining cropland, organic soils||1000 hectares</v>
      </c>
      <c r="BC236" s="137"/>
      <c r="BD236" s="17"/>
      <c r="BE236" s="17"/>
      <c r="BF236" s="17"/>
      <c r="BG236" s="62"/>
      <c r="BH236" s="62"/>
      <c r="BI236" s="62"/>
      <c r="BJ236" s="17"/>
      <c r="BK236" s="17"/>
    </row>
    <row r="237" spans="1:63" ht="18.649999999999999" customHeight="1" outlineLevel="1" x14ac:dyDescent="0.35">
      <c r="A237" s="17"/>
      <c r="B237" s="159" t="s">
        <v>693</v>
      </c>
      <c r="C237" s="56"/>
      <c r="D237" s="51" t="s">
        <v>211</v>
      </c>
      <c r="E237" s="123" t="s">
        <v>338</v>
      </c>
      <c r="F237" s="52"/>
      <c r="G237" s="52">
        <v>2020</v>
      </c>
      <c r="H237" s="154">
        <v>21.64</v>
      </c>
      <c r="I237" s="154">
        <v>21.64</v>
      </c>
      <c r="J237" s="154">
        <v>22.176599999999993</v>
      </c>
      <c r="K237" s="154">
        <v>22.713199999999993</v>
      </c>
      <c r="L237" s="154">
        <v>23.228483333333326</v>
      </c>
      <c r="M237" s="154">
        <v>23.405766666666658</v>
      </c>
      <c r="N237" s="154">
        <v>22.94704999999999</v>
      </c>
      <c r="O237" s="154">
        <v>22.073333333333323</v>
      </c>
      <c r="P237" s="154">
        <v>20.857616666666658</v>
      </c>
      <c r="Q237" s="154">
        <v>19.475899999999992</v>
      </c>
      <c r="R237" s="154">
        <v>18.215499999999992</v>
      </c>
      <c r="S237" s="154">
        <v>17.552099999999992</v>
      </c>
      <c r="T237" s="154">
        <v>17.138699999999993</v>
      </c>
      <c r="U237" s="154">
        <v>16.770299999999992</v>
      </c>
      <c r="V237" s="154">
        <v>16.250899999999991</v>
      </c>
      <c r="W237" s="154">
        <v>15.395499999999991</v>
      </c>
      <c r="X237" s="154">
        <v>14.291099999999991</v>
      </c>
      <c r="Y237" s="154">
        <v>13.204699999999992</v>
      </c>
      <c r="Z237" s="154">
        <v>12.237299999999992</v>
      </c>
      <c r="AA237" s="154">
        <v>11.596899999999993</v>
      </c>
      <c r="AB237" s="154">
        <v>11.489499999999992</v>
      </c>
      <c r="AC237" s="154">
        <v>11.670099999999993</v>
      </c>
      <c r="AD237" s="154">
        <v>11.670099999999993</v>
      </c>
      <c r="AE237" s="154">
        <v>11.670099999999993</v>
      </c>
      <c r="AF237" s="154">
        <v>11.65041666666666</v>
      </c>
      <c r="AG237" s="154">
        <v>11.630733333333326</v>
      </c>
      <c r="AH237" s="154">
        <v>11.611049999999993</v>
      </c>
      <c r="AI237" s="154">
        <v>11.59136666666666</v>
      </c>
      <c r="AJ237" s="154">
        <v>11.571683333333327</v>
      </c>
      <c r="AK237" s="154">
        <v>11.551999999999994</v>
      </c>
      <c r="AL237" s="154">
        <v>11.551999999999994</v>
      </c>
      <c r="AM237" s="154">
        <v>11.551999999999994</v>
      </c>
      <c r="AN237" s="52" t="s">
        <v>677</v>
      </c>
      <c r="AO237" s="52">
        <v>2022</v>
      </c>
      <c r="AP237" s="46" t="s">
        <v>339</v>
      </c>
      <c r="AQ237" s="46" t="s">
        <v>339</v>
      </c>
      <c r="AR237" s="46" t="s">
        <v>339</v>
      </c>
      <c r="AS237" s="46" t="s">
        <v>339</v>
      </c>
      <c r="AT237" s="46" t="s">
        <v>339</v>
      </c>
      <c r="AU237" s="46" t="s">
        <v>339</v>
      </c>
      <c r="AV237" s="46" t="s">
        <v>339</v>
      </c>
      <c r="AW237" s="46" t="s">
        <v>339</v>
      </c>
      <c r="AX237" s="46" t="s">
        <v>338</v>
      </c>
      <c r="AY237" s="46" t="s">
        <v>339</v>
      </c>
      <c r="AZ237" s="46" t="s">
        <v>339</v>
      </c>
      <c r="BA237" s="47"/>
      <c r="BB237" s="2" t="str">
        <f t="shared" si="29"/>
        <v>Grassland converted to cropland, mineral soils||1000 hectares</v>
      </c>
      <c r="BC237" s="137"/>
      <c r="BD237" s="17"/>
      <c r="BE237" s="17"/>
      <c r="BF237" s="17"/>
      <c r="BG237" s="57"/>
      <c r="BH237" s="57"/>
      <c r="BI237" s="57"/>
      <c r="BJ237" s="57"/>
      <c r="BK237" s="57"/>
    </row>
    <row r="238" spans="1:63" ht="19.75" customHeight="1" outlineLevel="1" x14ac:dyDescent="0.35">
      <c r="A238" s="17"/>
      <c r="B238" s="140" t="s">
        <v>694</v>
      </c>
      <c r="C238" s="139"/>
      <c r="D238" s="51" t="s">
        <v>211</v>
      </c>
      <c r="E238" s="123" t="s">
        <v>338</v>
      </c>
      <c r="F238" s="52"/>
      <c r="G238" s="52">
        <v>2020</v>
      </c>
      <c r="H238" s="154">
        <v>1.595</v>
      </c>
      <c r="I238" s="154">
        <v>1.595</v>
      </c>
      <c r="J238" s="154">
        <v>1.595</v>
      </c>
      <c r="K238" s="154">
        <v>1.595</v>
      </c>
      <c r="L238" s="154">
        <v>1.6015666666666666</v>
      </c>
      <c r="M238" s="154">
        <v>1.6081333333333332</v>
      </c>
      <c r="N238" s="154">
        <v>1.6146999999999998</v>
      </c>
      <c r="O238" s="154">
        <v>1.6212666666666664</v>
      </c>
      <c r="P238" s="154">
        <v>1.627833333333333</v>
      </c>
      <c r="Q238" s="154">
        <v>1.5923999999999996</v>
      </c>
      <c r="R238" s="154">
        <v>1.3433999999999995</v>
      </c>
      <c r="S238" s="154">
        <v>1.0943999999999994</v>
      </c>
      <c r="T238" s="154">
        <v>0.84539999999999937</v>
      </c>
      <c r="U238" s="154">
        <v>0.55739999999999945</v>
      </c>
      <c r="V238" s="154">
        <v>0.31139999999999946</v>
      </c>
      <c r="W238" s="154">
        <v>0.24139999999999945</v>
      </c>
      <c r="X238" s="154">
        <v>0.17139999999999944</v>
      </c>
      <c r="Y238" s="154">
        <v>0.10139999999999944</v>
      </c>
      <c r="Z238" s="154">
        <v>7.0399999999999435E-2</v>
      </c>
      <c r="AA238" s="154">
        <v>3.9399999999999435E-2</v>
      </c>
      <c r="AB238" s="154">
        <v>3.9399999999999435E-2</v>
      </c>
      <c r="AC238" s="154">
        <v>3.9399999999999435E-2</v>
      </c>
      <c r="AD238" s="154">
        <v>3.9399999999999435E-2</v>
      </c>
      <c r="AE238" s="154">
        <v>3.9399999999999435E-2</v>
      </c>
      <c r="AF238" s="154">
        <v>3.2833333333332763E-2</v>
      </c>
      <c r="AG238" s="154">
        <v>2.6266666666666091E-2</v>
      </c>
      <c r="AH238" s="154">
        <v>1.9699999999999419E-2</v>
      </c>
      <c r="AI238" s="154">
        <v>1.3133333333332749E-2</v>
      </c>
      <c r="AJ238" s="154">
        <v>6.5666666666660788E-3</v>
      </c>
      <c r="AK238" s="154" t="s">
        <v>313</v>
      </c>
      <c r="AL238" s="154" t="s">
        <v>313</v>
      </c>
      <c r="AM238" s="154" t="s">
        <v>313</v>
      </c>
      <c r="AN238" s="52" t="s">
        <v>677</v>
      </c>
      <c r="AO238" s="52">
        <v>2022</v>
      </c>
      <c r="AP238" s="46" t="s">
        <v>339</v>
      </c>
      <c r="AQ238" s="46" t="s">
        <v>339</v>
      </c>
      <c r="AR238" s="46" t="s">
        <v>339</v>
      </c>
      <c r="AS238" s="46" t="s">
        <v>339</v>
      </c>
      <c r="AT238" s="46" t="s">
        <v>339</v>
      </c>
      <c r="AU238" s="46" t="s">
        <v>339</v>
      </c>
      <c r="AV238" s="46" t="s">
        <v>339</v>
      </c>
      <c r="AW238" s="46" t="s">
        <v>339</v>
      </c>
      <c r="AX238" s="46" t="s">
        <v>338</v>
      </c>
      <c r="AY238" s="46" t="s">
        <v>339</v>
      </c>
      <c r="AZ238" s="46" t="s">
        <v>339</v>
      </c>
      <c r="BA238" s="47"/>
      <c r="BB238" s="2" t="str">
        <f t="shared" si="29"/>
        <v>Grassland converted to cropland, organic soils||1000 hectares</v>
      </c>
      <c r="BC238" s="137"/>
      <c r="BD238" s="17"/>
      <c r="BE238" s="17"/>
      <c r="BF238" s="17"/>
      <c r="BG238" s="62"/>
      <c r="BH238" s="62"/>
      <c r="BI238" s="62"/>
      <c r="BJ238" s="17"/>
      <c r="BK238" s="17"/>
    </row>
    <row r="239" spans="1:63" ht="17.5" customHeight="1" outlineLevel="1" x14ac:dyDescent="0.35">
      <c r="A239" s="17"/>
      <c r="B239" s="159" t="s">
        <v>695</v>
      </c>
      <c r="C239" s="56"/>
      <c r="D239" s="51" t="s">
        <v>211</v>
      </c>
      <c r="E239" s="123" t="s">
        <v>338</v>
      </c>
      <c r="F239" s="52"/>
      <c r="G239" s="52">
        <v>2020</v>
      </c>
      <c r="H239" s="154">
        <v>7.745000000000001</v>
      </c>
      <c r="I239" s="154">
        <v>7.745000000000001</v>
      </c>
      <c r="J239" s="154">
        <v>7.8960000000000008</v>
      </c>
      <c r="K239" s="154">
        <v>8.0020000000000007</v>
      </c>
      <c r="L239" s="154">
        <v>8.0446833333333334</v>
      </c>
      <c r="M239" s="154">
        <v>8.0873666666666661</v>
      </c>
      <c r="N239" s="154">
        <v>7.9700499999999987</v>
      </c>
      <c r="O239" s="154">
        <v>7.7247333333333312</v>
      </c>
      <c r="P239" s="154">
        <v>7.4824166666666638</v>
      </c>
      <c r="Q239" s="154">
        <v>7.1990999999999978</v>
      </c>
      <c r="R239" s="154">
        <v>6.8550999999999975</v>
      </c>
      <c r="S239" s="154">
        <v>6.6690999999999976</v>
      </c>
      <c r="T239" s="154">
        <v>6.5740999999999978</v>
      </c>
      <c r="U239" s="154">
        <v>6.2420999999999971</v>
      </c>
      <c r="V239" s="154">
        <v>5.9700999999999969</v>
      </c>
      <c r="W239" s="154">
        <v>5.7390999999999961</v>
      </c>
      <c r="X239" s="154">
        <v>5.5180999999999969</v>
      </c>
      <c r="Y239" s="154">
        <v>5.3110999999999962</v>
      </c>
      <c r="Z239" s="154">
        <v>5.393099999999996</v>
      </c>
      <c r="AA239" s="154">
        <v>5.4450999999999965</v>
      </c>
      <c r="AB239" s="154">
        <v>5.4660999999999964</v>
      </c>
      <c r="AC239" s="154">
        <v>5.5180999999999969</v>
      </c>
      <c r="AD239" s="154">
        <v>5.5180999999999969</v>
      </c>
      <c r="AE239" s="154">
        <v>5.5180999999999969</v>
      </c>
      <c r="AF239" s="154">
        <v>5.498416666666663</v>
      </c>
      <c r="AG239" s="154">
        <v>5.4787333333333299</v>
      </c>
      <c r="AH239" s="154">
        <v>5.4590499999999968</v>
      </c>
      <c r="AI239" s="154">
        <v>5.4393666666666638</v>
      </c>
      <c r="AJ239" s="154">
        <v>5.4196833333333307</v>
      </c>
      <c r="AK239" s="154">
        <v>5.3999999999999977</v>
      </c>
      <c r="AL239" s="154">
        <v>5.3999999999999986</v>
      </c>
      <c r="AM239" s="154">
        <v>5.3999999999999986</v>
      </c>
      <c r="AN239" s="52" t="s">
        <v>677</v>
      </c>
      <c r="AO239" s="52">
        <v>2022</v>
      </c>
      <c r="AP239" s="46" t="s">
        <v>339</v>
      </c>
      <c r="AQ239" s="46" t="s">
        <v>339</v>
      </c>
      <c r="AR239" s="46" t="s">
        <v>339</v>
      </c>
      <c r="AS239" s="46" t="s">
        <v>339</v>
      </c>
      <c r="AT239" s="46" t="s">
        <v>339</v>
      </c>
      <c r="AU239" s="46" t="s">
        <v>339</v>
      </c>
      <c r="AV239" s="46" t="s">
        <v>339</v>
      </c>
      <c r="AW239" s="46" t="s">
        <v>339</v>
      </c>
      <c r="AX239" s="46" t="s">
        <v>338</v>
      </c>
      <c r="AY239" s="46" t="s">
        <v>339</v>
      </c>
      <c r="AZ239" s="46" t="s">
        <v>339</v>
      </c>
      <c r="BA239" s="47"/>
      <c r="BB239" s="2" t="str">
        <f t="shared" si="29"/>
        <v>Cropland converted to settlements, mineral soils||1000 hectares</v>
      </c>
      <c r="BC239" s="137"/>
      <c r="BD239" s="17"/>
      <c r="BE239" s="17"/>
      <c r="BF239" s="17"/>
      <c r="BG239" s="57"/>
      <c r="BH239" s="57"/>
      <c r="BI239" s="57"/>
      <c r="BJ239" s="57"/>
      <c r="BK239" s="57"/>
    </row>
    <row r="240" spans="1:63" ht="21.65" customHeight="1" outlineLevel="1" x14ac:dyDescent="0.35">
      <c r="A240" s="17"/>
      <c r="B240" s="140" t="s">
        <v>696</v>
      </c>
      <c r="C240" s="139"/>
      <c r="D240" s="51" t="s">
        <v>211</v>
      </c>
      <c r="E240" s="123" t="s">
        <v>338</v>
      </c>
      <c r="F240" s="52"/>
      <c r="G240" s="52">
        <v>2020</v>
      </c>
      <c r="H240" s="154">
        <v>0.13</v>
      </c>
      <c r="I240" s="154">
        <v>0.13</v>
      </c>
      <c r="J240" s="154">
        <v>0.13</v>
      </c>
      <c r="K240" s="154">
        <v>0.13</v>
      </c>
      <c r="L240" s="154">
        <v>0.13656666666666667</v>
      </c>
      <c r="M240" s="154">
        <v>0.14313333333333333</v>
      </c>
      <c r="N240" s="154">
        <v>0.1237</v>
      </c>
      <c r="O240" s="154">
        <v>0.10426666666666667</v>
      </c>
      <c r="P240" s="154">
        <v>8.4833333333333344E-2</v>
      </c>
      <c r="Q240" s="154">
        <v>6.5400000000000014E-2</v>
      </c>
      <c r="R240" s="154">
        <v>3.9400000000000018E-2</v>
      </c>
      <c r="S240" s="154">
        <v>3.9400000000000018E-2</v>
      </c>
      <c r="T240" s="154">
        <v>3.9400000000000018E-2</v>
      </c>
      <c r="U240" s="154">
        <v>3.9400000000000018E-2</v>
      </c>
      <c r="V240" s="154">
        <v>3.9400000000000018E-2</v>
      </c>
      <c r="W240" s="154">
        <v>3.9400000000000018E-2</v>
      </c>
      <c r="X240" s="154">
        <v>3.9400000000000018E-2</v>
      </c>
      <c r="Y240" s="154">
        <v>3.9400000000000018E-2</v>
      </c>
      <c r="Z240" s="154">
        <v>3.9400000000000018E-2</v>
      </c>
      <c r="AA240" s="154">
        <v>3.9400000000000018E-2</v>
      </c>
      <c r="AB240" s="154">
        <v>3.9400000000000018E-2</v>
      </c>
      <c r="AC240" s="154">
        <v>3.9400000000000018E-2</v>
      </c>
      <c r="AD240" s="154">
        <v>3.9400000000000018E-2</v>
      </c>
      <c r="AE240" s="154">
        <v>3.9400000000000018E-2</v>
      </c>
      <c r="AF240" s="154">
        <v>3.2833333333333346E-2</v>
      </c>
      <c r="AG240" s="154">
        <v>2.6266666666666674E-2</v>
      </c>
      <c r="AH240" s="154">
        <v>1.9700000000000002E-2</v>
      </c>
      <c r="AI240" s="154">
        <v>1.3133333333333332E-2</v>
      </c>
      <c r="AJ240" s="154">
        <v>6.5666666666666616E-3</v>
      </c>
      <c r="AK240" s="154" t="s">
        <v>313</v>
      </c>
      <c r="AL240" s="154" t="s">
        <v>313</v>
      </c>
      <c r="AM240" s="154" t="s">
        <v>313</v>
      </c>
      <c r="AN240" s="52" t="s">
        <v>677</v>
      </c>
      <c r="AO240" s="52">
        <v>2022</v>
      </c>
      <c r="AP240" s="46" t="s">
        <v>339</v>
      </c>
      <c r="AQ240" s="46" t="s">
        <v>339</v>
      </c>
      <c r="AR240" s="46" t="s">
        <v>339</v>
      </c>
      <c r="AS240" s="46" t="s">
        <v>339</v>
      </c>
      <c r="AT240" s="46" t="s">
        <v>339</v>
      </c>
      <c r="AU240" s="46" t="s">
        <v>339</v>
      </c>
      <c r="AV240" s="46" t="s">
        <v>339</v>
      </c>
      <c r="AW240" s="46" t="s">
        <v>339</v>
      </c>
      <c r="AX240" s="46" t="s">
        <v>338</v>
      </c>
      <c r="AY240" s="46" t="s">
        <v>339</v>
      </c>
      <c r="AZ240" s="46" t="s">
        <v>339</v>
      </c>
      <c r="BA240" s="47"/>
      <c r="BB240" s="2" t="str">
        <f t="shared" si="29"/>
        <v>Cropland converted to settlements, organic soils||1000 hectares</v>
      </c>
      <c r="BC240" s="137"/>
      <c r="BD240" s="17"/>
      <c r="BE240" s="17"/>
      <c r="BF240" s="17"/>
      <c r="BG240" s="62"/>
      <c r="BH240" s="62"/>
      <c r="BI240" s="62"/>
      <c r="BJ240" s="17"/>
      <c r="BK240" s="17"/>
    </row>
    <row r="241" spans="1:63" ht="19.399999999999999" customHeight="1" outlineLevel="1" x14ac:dyDescent="0.35">
      <c r="A241" s="17"/>
      <c r="B241" s="140" t="s">
        <v>697</v>
      </c>
      <c r="C241" s="139"/>
      <c r="D241" s="51" t="s">
        <v>211</v>
      </c>
      <c r="E241" s="123" t="s">
        <v>338</v>
      </c>
      <c r="F241" s="52"/>
      <c r="G241" s="52">
        <v>2020</v>
      </c>
      <c r="H241" s="154">
        <v>0.56999999999999995</v>
      </c>
      <c r="I241" s="154">
        <v>0.56999999999999995</v>
      </c>
      <c r="J241" s="154">
        <v>0.5948</v>
      </c>
      <c r="K241" s="154">
        <v>0.61960000000000004</v>
      </c>
      <c r="L241" s="154">
        <v>0.64440000000000008</v>
      </c>
      <c r="M241" s="154">
        <v>0.66920000000000013</v>
      </c>
      <c r="N241" s="154">
        <v>0.61100000000000021</v>
      </c>
      <c r="O241" s="154">
        <v>0.55280000000000029</v>
      </c>
      <c r="P241" s="154">
        <v>0.49460000000000032</v>
      </c>
      <c r="Q241" s="154">
        <v>0.43640000000000029</v>
      </c>
      <c r="R241" s="154">
        <v>0.37820000000000026</v>
      </c>
      <c r="S241" s="154">
        <v>0.40300000000000025</v>
      </c>
      <c r="T241" s="154">
        <v>0.42780000000000024</v>
      </c>
      <c r="U241" s="154">
        <v>0.45260000000000022</v>
      </c>
      <c r="V241" s="154">
        <v>0.47740000000000021</v>
      </c>
      <c r="W241" s="154">
        <v>0.5022000000000002</v>
      </c>
      <c r="X241" s="154">
        <v>0.49600000000000022</v>
      </c>
      <c r="Y241" s="154">
        <v>0.48980000000000024</v>
      </c>
      <c r="Z241" s="154">
        <v>0.48360000000000025</v>
      </c>
      <c r="AA241" s="154">
        <v>0.47740000000000027</v>
      </c>
      <c r="AB241" s="154">
        <v>0.47120000000000029</v>
      </c>
      <c r="AC241" s="154">
        <v>0.49600000000000027</v>
      </c>
      <c r="AD241" s="154">
        <v>0.49600000000000027</v>
      </c>
      <c r="AE241" s="154">
        <v>0.49600000000000027</v>
      </c>
      <c r="AF241" s="154">
        <v>0.49600000000000027</v>
      </c>
      <c r="AG241" s="154">
        <v>0.49600000000000027</v>
      </c>
      <c r="AH241" s="154">
        <v>0.49600000000000027</v>
      </c>
      <c r="AI241" s="154">
        <v>0.49600000000000027</v>
      </c>
      <c r="AJ241" s="154">
        <v>0.49600000000000027</v>
      </c>
      <c r="AK241" s="154">
        <v>0.49600000000000027</v>
      </c>
      <c r="AL241" s="154">
        <v>0.49600000000000027</v>
      </c>
      <c r="AM241" s="154">
        <v>0.49600000000000027</v>
      </c>
      <c r="AN241" s="52" t="s">
        <v>677</v>
      </c>
      <c r="AO241" s="52">
        <v>2022</v>
      </c>
      <c r="AP241" s="46" t="s">
        <v>339</v>
      </c>
      <c r="AQ241" s="46" t="s">
        <v>339</v>
      </c>
      <c r="AR241" s="46" t="s">
        <v>339</v>
      </c>
      <c r="AS241" s="46" t="s">
        <v>339</v>
      </c>
      <c r="AT241" s="46" t="s">
        <v>339</v>
      </c>
      <c r="AU241" s="46" t="s">
        <v>339</v>
      </c>
      <c r="AV241" s="46" t="s">
        <v>339</v>
      </c>
      <c r="AW241" s="46" t="s">
        <v>339</v>
      </c>
      <c r="AX241" s="46" t="s">
        <v>338</v>
      </c>
      <c r="AY241" s="46" t="s">
        <v>339</v>
      </c>
      <c r="AZ241" s="46" t="s">
        <v>339</v>
      </c>
      <c r="BA241" s="47"/>
      <c r="BB241" s="2" t="str">
        <f t="shared" si="29"/>
        <v>Cropland converted to other land||1000 hectares</v>
      </c>
      <c r="BC241" s="137"/>
      <c r="BD241" s="17"/>
      <c r="BE241" s="17"/>
      <c r="BF241" s="17"/>
      <c r="BG241" s="57"/>
      <c r="BH241" s="57"/>
      <c r="BI241" s="57"/>
      <c r="BJ241" s="57"/>
      <c r="BK241" s="57"/>
    </row>
    <row r="242" spans="1:63" ht="22.4" customHeight="1" outlineLevel="1" x14ac:dyDescent="0.35">
      <c r="A242" s="17"/>
      <c r="B242" s="140" t="s">
        <v>698</v>
      </c>
      <c r="C242" s="139"/>
      <c r="D242" s="51" t="s">
        <v>211</v>
      </c>
      <c r="E242" s="123" t="s">
        <v>338</v>
      </c>
      <c r="F242" s="52"/>
      <c r="G242" s="52">
        <v>2020</v>
      </c>
      <c r="H242" s="154">
        <v>50.734000000000002</v>
      </c>
      <c r="I242" s="154">
        <v>50.734000000000002</v>
      </c>
      <c r="J242" s="154">
        <v>50.859000000000002</v>
      </c>
      <c r="K242" s="154">
        <v>50.761250000000004</v>
      </c>
      <c r="L242" s="154">
        <v>50.61226666666667</v>
      </c>
      <c r="M242" s="154">
        <v>50.505283333333345</v>
      </c>
      <c r="N242" s="154">
        <v>50.39830000000002</v>
      </c>
      <c r="O242" s="154">
        <v>50.374316666666694</v>
      </c>
      <c r="P242" s="154">
        <v>50.350333333333367</v>
      </c>
      <c r="Q242" s="154">
        <v>50.292350000000042</v>
      </c>
      <c r="R242" s="154">
        <v>50.235600000000041</v>
      </c>
      <c r="S242" s="154">
        <v>50.213850000000043</v>
      </c>
      <c r="T242" s="154">
        <v>50.109100000000041</v>
      </c>
      <c r="U242" s="154">
        <v>50.119100000000039</v>
      </c>
      <c r="V242" s="154">
        <v>50.129100000000044</v>
      </c>
      <c r="W242" s="154">
        <v>50.165100000000045</v>
      </c>
      <c r="X242" s="154">
        <v>50.214100000000045</v>
      </c>
      <c r="Y242" s="154">
        <v>50.263100000000044</v>
      </c>
      <c r="Z242" s="154">
        <v>50.312100000000044</v>
      </c>
      <c r="AA242" s="154">
        <v>50.36110000000005</v>
      </c>
      <c r="AB242" s="154">
        <v>50.384100000000046</v>
      </c>
      <c r="AC242" s="154">
        <v>50.359100000000048</v>
      </c>
      <c r="AD242" s="154">
        <v>50.40390000000005</v>
      </c>
      <c r="AE242" s="154">
        <v>50.552075000000052</v>
      </c>
      <c r="AF242" s="154">
        <v>50.700250000000054</v>
      </c>
      <c r="AG242" s="154">
        <v>50.848425000000049</v>
      </c>
      <c r="AH242" s="154">
        <v>50.996600000000051</v>
      </c>
      <c r="AI242" s="154">
        <v>51.144775000000053</v>
      </c>
      <c r="AJ242" s="154">
        <v>51.292950000000054</v>
      </c>
      <c r="AK242" s="154">
        <v>51.441125000000056</v>
      </c>
      <c r="AL242" s="154">
        <v>51.589300000000058</v>
      </c>
      <c r="AM242" s="154">
        <v>51.737475000000053</v>
      </c>
      <c r="AN242" s="52" t="s">
        <v>677</v>
      </c>
      <c r="AO242" s="52">
        <v>2022</v>
      </c>
      <c r="AP242" s="46" t="s">
        <v>339</v>
      </c>
      <c r="AQ242" s="46" t="s">
        <v>339</v>
      </c>
      <c r="AR242" s="46" t="s">
        <v>339</v>
      </c>
      <c r="AS242" s="46" t="s">
        <v>339</v>
      </c>
      <c r="AT242" s="46" t="s">
        <v>339</v>
      </c>
      <c r="AU242" s="46" t="s">
        <v>339</v>
      </c>
      <c r="AV242" s="46" t="s">
        <v>339</v>
      </c>
      <c r="AW242" s="46" t="s">
        <v>339</v>
      </c>
      <c r="AX242" s="46" t="s">
        <v>338</v>
      </c>
      <c r="AY242" s="46" t="s">
        <v>339</v>
      </c>
      <c r="AZ242" s="46" t="s">
        <v>339</v>
      </c>
      <c r="BA242" s="47"/>
      <c r="BB242" s="2" t="str">
        <f t="shared" si="29"/>
        <v>Grassland remaining  grassland, organic soils||1000 hectares</v>
      </c>
      <c r="BC242" s="137"/>
      <c r="BD242" s="17"/>
      <c r="BE242" s="17"/>
      <c r="BF242" s="17"/>
      <c r="BG242" s="62"/>
      <c r="BH242" s="62"/>
      <c r="BI242" s="62"/>
      <c r="BJ242" s="17"/>
      <c r="BK242" s="17"/>
    </row>
    <row r="243" spans="1:63" ht="27" customHeight="1" outlineLevel="1" x14ac:dyDescent="0.35">
      <c r="A243" s="17"/>
      <c r="B243" s="161" t="s">
        <v>699</v>
      </c>
      <c r="C243" s="162"/>
      <c r="D243" s="55" t="s">
        <v>681</v>
      </c>
      <c r="E243" s="123" t="s">
        <v>338</v>
      </c>
      <c r="F243" s="52"/>
      <c r="G243" s="52">
        <v>2020</v>
      </c>
      <c r="H243" s="154">
        <v>16.551030866874285</v>
      </c>
      <c r="I243" s="154">
        <v>16.551030866874285</v>
      </c>
      <c r="J243" s="154">
        <v>16.551030866874285</v>
      </c>
      <c r="K243" s="154">
        <v>16.551030866874285</v>
      </c>
      <c r="L243" s="154">
        <v>16.551030866874285</v>
      </c>
      <c r="M243" s="154">
        <v>16.551030866874289</v>
      </c>
      <c r="N243" s="154">
        <v>16.551030866874289</v>
      </c>
      <c r="O243" s="154">
        <v>16.551030866874285</v>
      </c>
      <c r="P243" s="154">
        <v>16.551030866874285</v>
      </c>
      <c r="Q243" s="154">
        <v>16.551030866874285</v>
      </c>
      <c r="R243" s="154">
        <v>16.551030866874285</v>
      </c>
      <c r="S243" s="154">
        <v>16.551030866874289</v>
      </c>
      <c r="T243" s="154">
        <v>16.551030866874289</v>
      </c>
      <c r="U243" s="154">
        <v>16.551030866874289</v>
      </c>
      <c r="V243" s="154">
        <v>16.551030866874285</v>
      </c>
      <c r="W243" s="154">
        <v>16.551030866874285</v>
      </c>
      <c r="X243" s="154">
        <v>16.551030866874289</v>
      </c>
      <c r="Y243" s="154">
        <v>16.551030866874289</v>
      </c>
      <c r="Z243" s="154">
        <v>16.551030866874285</v>
      </c>
      <c r="AA243" s="154">
        <v>16.551030866874285</v>
      </c>
      <c r="AB243" s="154">
        <v>16.551030866874285</v>
      </c>
      <c r="AC243" s="154">
        <v>16.551030866874285</v>
      </c>
      <c r="AD243" s="154">
        <v>16.551030866874285</v>
      </c>
      <c r="AE243" s="154">
        <v>16.551030866874285</v>
      </c>
      <c r="AF243" s="154">
        <v>16.551030866874285</v>
      </c>
      <c r="AG243" s="154">
        <v>16.551030866874285</v>
      </c>
      <c r="AH243" s="154">
        <v>16.551030866874285</v>
      </c>
      <c r="AI243" s="154">
        <v>16.551030866874285</v>
      </c>
      <c r="AJ243" s="154">
        <v>16.551030866874285</v>
      </c>
      <c r="AK243" s="154">
        <v>16.551030866874289</v>
      </c>
      <c r="AL243" s="154">
        <v>16.551030866874285</v>
      </c>
      <c r="AM243" s="154">
        <v>16.551030866874285</v>
      </c>
      <c r="AN243" s="52" t="s">
        <v>677</v>
      </c>
      <c r="AO243" s="52">
        <v>2022</v>
      </c>
      <c r="AP243" s="46" t="s">
        <v>339</v>
      </c>
      <c r="AQ243" s="46" t="s">
        <v>339</v>
      </c>
      <c r="AR243" s="46" t="s">
        <v>339</v>
      </c>
      <c r="AS243" s="46" t="s">
        <v>339</v>
      </c>
      <c r="AT243" s="46" t="s">
        <v>339</v>
      </c>
      <c r="AU243" s="46" t="s">
        <v>339</v>
      </c>
      <c r="AV243" s="46" t="s">
        <v>339</v>
      </c>
      <c r="AW243" s="46" t="s">
        <v>339</v>
      </c>
      <c r="AX243" s="46" t="s">
        <v>338</v>
      </c>
      <c r="AY243" s="46" t="s">
        <v>339</v>
      </c>
      <c r="AZ243" s="46" t="s">
        <v>339</v>
      </c>
      <c r="BA243" s="47" t="s">
        <v>678</v>
      </c>
      <c r="BB243" s="2" t="str">
        <f t="shared" si="29"/>
        <v>Grassland remaining grassland, share of drained areas from organic soils||per cent</v>
      </c>
      <c r="BC243" s="137"/>
      <c r="BD243" s="17"/>
      <c r="BE243" s="17"/>
      <c r="BF243" s="17"/>
      <c r="BG243" s="57"/>
      <c r="BH243" s="57"/>
      <c r="BI243" s="57"/>
      <c r="BJ243" s="57"/>
      <c r="BK243" s="57"/>
    </row>
    <row r="244" spans="1:63" ht="21.65" customHeight="1" outlineLevel="1" x14ac:dyDescent="0.35">
      <c r="A244" s="17"/>
      <c r="B244" s="159" t="s">
        <v>700</v>
      </c>
      <c r="C244" s="56"/>
      <c r="D244" s="51" t="s">
        <v>211</v>
      </c>
      <c r="E244" s="123" t="s">
        <v>338</v>
      </c>
      <c r="F244" s="52"/>
      <c r="G244" s="52">
        <v>2020</v>
      </c>
      <c r="H244" s="154">
        <v>21.723000000000006</v>
      </c>
      <c r="I244" s="154">
        <v>21.723000000000006</v>
      </c>
      <c r="J244" s="154">
        <v>19.450800000000008</v>
      </c>
      <c r="K244" s="154">
        <v>17.746600000000008</v>
      </c>
      <c r="L244" s="154">
        <v>16.312400000000007</v>
      </c>
      <c r="M244" s="154">
        <v>14.949200000000008</v>
      </c>
      <c r="N244" s="154">
        <v>13.491000000000009</v>
      </c>
      <c r="O244" s="154">
        <v>11.916800000000009</v>
      </c>
      <c r="P244" s="154">
        <v>10.298600000000009</v>
      </c>
      <c r="Q244" s="154">
        <v>8.5984000000000087</v>
      </c>
      <c r="R244" s="154">
        <v>7.2282000000000091</v>
      </c>
      <c r="S244" s="154">
        <v>6.1770000000000094</v>
      </c>
      <c r="T244" s="154">
        <v>5.3868000000000098</v>
      </c>
      <c r="U244" s="154">
        <v>4.8396000000000097</v>
      </c>
      <c r="V244" s="154">
        <v>4.6054000000000102</v>
      </c>
      <c r="W244" s="154">
        <v>4.3822000000000108</v>
      </c>
      <c r="X244" s="154">
        <v>4.2960000000000109</v>
      </c>
      <c r="Y244" s="154">
        <v>4.1578000000000115</v>
      </c>
      <c r="Z244" s="154">
        <v>4.1506000000000114</v>
      </c>
      <c r="AA244" s="154">
        <v>4.1784000000000114</v>
      </c>
      <c r="AB244" s="154">
        <v>4.2372000000000121</v>
      </c>
      <c r="AC244" s="154">
        <v>4.2960000000000127</v>
      </c>
      <c r="AD244" s="154">
        <v>4.2960000000000127</v>
      </c>
      <c r="AE244" s="154">
        <v>4.2960000000000127</v>
      </c>
      <c r="AF244" s="154">
        <v>4.2960000000000127</v>
      </c>
      <c r="AG244" s="154">
        <v>4.2960000000000127</v>
      </c>
      <c r="AH244" s="154">
        <v>4.2960000000000127</v>
      </c>
      <c r="AI244" s="154">
        <v>4.2960000000000127</v>
      </c>
      <c r="AJ244" s="154">
        <v>4.2960000000000127</v>
      </c>
      <c r="AK244" s="154">
        <v>4.2960000000000127</v>
      </c>
      <c r="AL244" s="154">
        <v>4.2960000000000127</v>
      </c>
      <c r="AM244" s="154">
        <v>4.2960000000000127</v>
      </c>
      <c r="AN244" s="52" t="s">
        <v>677</v>
      </c>
      <c r="AO244" s="52">
        <v>2022</v>
      </c>
      <c r="AP244" s="46" t="s">
        <v>339</v>
      </c>
      <c r="AQ244" s="46" t="s">
        <v>339</v>
      </c>
      <c r="AR244" s="46" t="s">
        <v>339</v>
      </c>
      <c r="AS244" s="46" t="s">
        <v>339</v>
      </c>
      <c r="AT244" s="46" t="s">
        <v>339</v>
      </c>
      <c r="AU244" s="46" t="s">
        <v>339</v>
      </c>
      <c r="AV244" s="46" t="s">
        <v>339</v>
      </c>
      <c r="AW244" s="46" t="s">
        <v>339</v>
      </c>
      <c r="AX244" s="46" t="s">
        <v>338</v>
      </c>
      <c r="AY244" s="46" t="s">
        <v>339</v>
      </c>
      <c r="AZ244" s="46" t="s">
        <v>339</v>
      </c>
      <c r="BA244" s="47"/>
      <c r="BB244" s="2" t="str">
        <f t="shared" si="29"/>
        <v>Cropland converted to grassland, mineral soils||1000 hectares</v>
      </c>
      <c r="BC244" s="137"/>
      <c r="BD244" s="57"/>
      <c r="BE244" s="57"/>
      <c r="BF244" s="17"/>
      <c r="BG244" s="57"/>
      <c r="BH244" s="57"/>
      <c r="BI244" s="57"/>
      <c r="BJ244" s="57"/>
      <c r="BK244" s="57"/>
    </row>
    <row r="245" spans="1:63" ht="21" customHeight="1" outlineLevel="1" x14ac:dyDescent="0.35">
      <c r="A245" s="17"/>
      <c r="B245" s="140" t="s">
        <v>701</v>
      </c>
      <c r="C245" s="139"/>
      <c r="D245" s="51" t="s">
        <v>211</v>
      </c>
      <c r="E245" s="123" t="s">
        <v>338</v>
      </c>
      <c r="F245" s="52"/>
      <c r="G245" s="52">
        <v>2020</v>
      </c>
      <c r="H245" s="154">
        <v>1.4740000000000013</v>
      </c>
      <c r="I245" s="154">
        <v>1.4740000000000013</v>
      </c>
      <c r="J245" s="154">
        <v>0.25999999999999995</v>
      </c>
      <c r="K245" s="154">
        <v>0.40837499999999993</v>
      </c>
      <c r="L245" s="154">
        <v>0.55674999999999997</v>
      </c>
      <c r="M245" s="154">
        <v>0.705125</v>
      </c>
      <c r="N245" s="154">
        <v>0.85350000000000004</v>
      </c>
      <c r="O245" s="154">
        <v>1.0018750000000001</v>
      </c>
      <c r="P245" s="154">
        <v>1.15025</v>
      </c>
      <c r="Q245" s="154">
        <v>1.2986249999999999</v>
      </c>
      <c r="R245" s="154">
        <v>1.4469999999999998</v>
      </c>
      <c r="S245" s="154">
        <v>1.5953749999999998</v>
      </c>
      <c r="T245" s="154">
        <v>1.7437499999999997</v>
      </c>
      <c r="U245" s="154">
        <v>1.8137499999999998</v>
      </c>
      <c r="V245" s="154">
        <v>1.8837499999999998</v>
      </c>
      <c r="W245" s="154">
        <v>1.9277499999999999</v>
      </c>
      <c r="X245" s="154">
        <v>1.95475</v>
      </c>
      <c r="Y245" s="154">
        <v>1.9817500000000001</v>
      </c>
      <c r="Z245" s="154">
        <v>2.00875</v>
      </c>
      <c r="AA245" s="154">
        <v>2.0357499999999997</v>
      </c>
      <c r="AB245" s="154">
        <v>2.0887499999999997</v>
      </c>
      <c r="AC245" s="154">
        <v>2.1587499999999995</v>
      </c>
      <c r="AD245" s="154">
        <v>2.1837499999999994</v>
      </c>
      <c r="AE245" s="154">
        <v>2.1053749999999991</v>
      </c>
      <c r="AF245" s="154">
        <v>2.0269999999999988</v>
      </c>
      <c r="AG245" s="154">
        <v>1.9486249999999987</v>
      </c>
      <c r="AH245" s="154">
        <v>1.8702499999999989</v>
      </c>
      <c r="AI245" s="154">
        <v>1.791874999999999</v>
      </c>
      <c r="AJ245" s="154">
        <v>1.7134999999999991</v>
      </c>
      <c r="AK245" s="154">
        <v>1.6351249999999993</v>
      </c>
      <c r="AL245" s="154">
        <v>1.5567499999999994</v>
      </c>
      <c r="AM245" s="154">
        <v>1.4783749999999996</v>
      </c>
      <c r="AN245" s="52" t="s">
        <v>677</v>
      </c>
      <c r="AO245" s="52">
        <v>2022</v>
      </c>
      <c r="AP245" s="46" t="s">
        <v>339</v>
      </c>
      <c r="AQ245" s="46" t="s">
        <v>339</v>
      </c>
      <c r="AR245" s="46" t="s">
        <v>339</v>
      </c>
      <c r="AS245" s="46" t="s">
        <v>339</v>
      </c>
      <c r="AT245" s="46" t="s">
        <v>339</v>
      </c>
      <c r="AU245" s="46" t="s">
        <v>339</v>
      </c>
      <c r="AV245" s="46" t="s">
        <v>339</v>
      </c>
      <c r="AW245" s="46" t="s">
        <v>339</v>
      </c>
      <c r="AX245" s="46" t="s">
        <v>338</v>
      </c>
      <c r="AY245" s="46" t="s">
        <v>339</v>
      </c>
      <c r="AZ245" s="46" t="s">
        <v>339</v>
      </c>
      <c r="BA245" s="47"/>
      <c r="BB245" s="2" t="str">
        <f t="shared" si="29"/>
        <v>Cropland converted to grassland, organic soils||1000 hectares</v>
      </c>
      <c r="BC245" s="137"/>
      <c r="BD245" s="62"/>
      <c r="BE245" s="62"/>
      <c r="BF245" s="17"/>
      <c r="BG245" s="62"/>
      <c r="BH245" s="62"/>
      <c r="BI245" s="62"/>
      <c r="BJ245" s="17"/>
      <c r="BK245" s="17"/>
    </row>
    <row r="246" spans="1:63" ht="19.399999999999999" customHeight="1" outlineLevel="1" x14ac:dyDescent="0.35">
      <c r="A246" s="17"/>
      <c r="B246" s="140" t="s">
        <v>702</v>
      </c>
      <c r="C246" s="139"/>
      <c r="D246" s="51" t="s">
        <v>211</v>
      </c>
      <c r="E246" s="123" t="s">
        <v>338</v>
      </c>
      <c r="F246" s="52"/>
      <c r="G246" s="52">
        <v>2020</v>
      </c>
      <c r="H246" s="154">
        <v>0.40299999999999991</v>
      </c>
      <c r="I246" s="154">
        <v>0.40299999999999991</v>
      </c>
      <c r="J246" s="154">
        <v>0.3448</v>
      </c>
      <c r="K246" s="154">
        <v>0.36959999999999998</v>
      </c>
      <c r="L246" s="154">
        <v>0.39439999999999997</v>
      </c>
      <c r="M246" s="154">
        <v>0.41920000000000002</v>
      </c>
      <c r="N246" s="154">
        <v>0.44399999999999995</v>
      </c>
      <c r="O246" s="154">
        <v>0.46879999999999999</v>
      </c>
      <c r="P246" s="154">
        <v>0.49359999999999993</v>
      </c>
      <c r="Q246" s="154">
        <v>0.51839999999999997</v>
      </c>
      <c r="R246" s="154">
        <v>0.54319999999999991</v>
      </c>
      <c r="S246" s="154">
        <v>0.56799999999999995</v>
      </c>
      <c r="T246" s="154">
        <v>0.55979999999999985</v>
      </c>
      <c r="U246" s="154">
        <v>0.55159999999999987</v>
      </c>
      <c r="V246" s="154">
        <v>0.54339999999999988</v>
      </c>
      <c r="W246" s="154">
        <v>0.5351999999999999</v>
      </c>
      <c r="X246" s="154">
        <v>0.49599999999999989</v>
      </c>
      <c r="Y246" s="154">
        <v>0.4897999999999999</v>
      </c>
      <c r="Z246" s="154">
        <v>0.48359999999999992</v>
      </c>
      <c r="AA246" s="154">
        <v>0.47739999999999994</v>
      </c>
      <c r="AB246" s="154">
        <v>0.47119999999999995</v>
      </c>
      <c r="AC246" s="154">
        <v>0.49599999999999994</v>
      </c>
      <c r="AD246" s="154">
        <v>0.49599999999999994</v>
      </c>
      <c r="AE246" s="154">
        <v>0.49599999999999994</v>
      </c>
      <c r="AF246" s="154">
        <v>0.49599999999999994</v>
      </c>
      <c r="AG246" s="154">
        <v>0.49599999999999994</v>
      </c>
      <c r="AH246" s="154">
        <v>0.49599999999999994</v>
      </c>
      <c r="AI246" s="154">
        <v>0.49599999999999994</v>
      </c>
      <c r="AJ246" s="154">
        <v>0.49599999999999994</v>
      </c>
      <c r="AK246" s="154">
        <v>0.49599999999999994</v>
      </c>
      <c r="AL246" s="154">
        <v>0.49599999999999994</v>
      </c>
      <c r="AM246" s="154">
        <v>0.49599999999999994</v>
      </c>
      <c r="AN246" s="52" t="s">
        <v>677</v>
      </c>
      <c r="AO246" s="52">
        <v>2022</v>
      </c>
      <c r="AP246" s="46" t="s">
        <v>339</v>
      </c>
      <c r="AQ246" s="46" t="s">
        <v>339</v>
      </c>
      <c r="AR246" s="46" t="s">
        <v>339</v>
      </c>
      <c r="AS246" s="46" t="s">
        <v>339</v>
      </c>
      <c r="AT246" s="46" t="s">
        <v>339</v>
      </c>
      <c r="AU246" s="46" t="s">
        <v>339</v>
      </c>
      <c r="AV246" s="46" t="s">
        <v>339</v>
      </c>
      <c r="AW246" s="46" t="s">
        <v>339</v>
      </c>
      <c r="AX246" s="46" t="s">
        <v>338</v>
      </c>
      <c r="AY246" s="46" t="s">
        <v>339</v>
      </c>
      <c r="AZ246" s="46" t="s">
        <v>339</v>
      </c>
      <c r="BA246" s="47"/>
      <c r="BB246" s="2" t="str">
        <f t="shared" si="29"/>
        <v>Wetlands converted to grassland||1000 hectares</v>
      </c>
      <c r="BC246" s="137"/>
      <c r="BD246" s="57"/>
      <c r="BE246" s="57"/>
      <c r="BF246" s="17"/>
      <c r="BG246" s="57"/>
      <c r="BH246" s="57"/>
      <c r="BI246" s="57"/>
      <c r="BJ246" s="57"/>
      <c r="BK246" s="57"/>
    </row>
    <row r="247" spans="1:63" ht="21.65" customHeight="1" outlineLevel="1" x14ac:dyDescent="0.35">
      <c r="A247" s="17"/>
      <c r="B247" s="140" t="s">
        <v>703</v>
      </c>
      <c r="C247" s="139"/>
      <c r="D247" s="51" t="s">
        <v>211</v>
      </c>
      <c r="E247" s="123" t="s">
        <v>338</v>
      </c>
      <c r="F247" s="52"/>
      <c r="G247" s="52">
        <v>2020</v>
      </c>
      <c r="H247" s="154">
        <v>0.68600000000000017</v>
      </c>
      <c r="I247" s="154">
        <v>0.68600000000000017</v>
      </c>
      <c r="J247" s="154">
        <v>0.56600000000000017</v>
      </c>
      <c r="K247" s="154">
        <v>0.44600000000000017</v>
      </c>
      <c r="L247" s="154">
        <v>0.36600000000000016</v>
      </c>
      <c r="M247" s="154">
        <v>0.32700000000000018</v>
      </c>
      <c r="N247" s="154">
        <v>0.24600000000000016</v>
      </c>
      <c r="O247" s="154">
        <v>0.16500000000000015</v>
      </c>
      <c r="P247" s="154">
        <v>8.4000000000000144E-2</v>
      </c>
      <c r="Q247" s="154">
        <v>4.2000000000000141E-2</v>
      </c>
      <c r="R247" s="154" t="s">
        <v>313</v>
      </c>
      <c r="S247" s="154" t="s">
        <v>313</v>
      </c>
      <c r="T247" s="154" t="s">
        <v>313</v>
      </c>
      <c r="U247" s="154" t="s">
        <v>313</v>
      </c>
      <c r="V247" s="154" t="s">
        <v>313</v>
      </c>
      <c r="W247" s="154" t="s">
        <v>313</v>
      </c>
      <c r="X247" s="154" t="s">
        <v>313</v>
      </c>
      <c r="Y247" s="154" t="s">
        <v>313</v>
      </c>
      <c r="Z247" s="154" t="s">
        <v>313</v>
      </c>
      <c r="AA247" s="154" t="s">
        <v>313</v>
      </c>
      <c r="AB247" s="154" t="s">
        <v>313</v>
      </c>
      <c r="AC247" s="154" t="s">
        <v>313</v>
      </c>
      <c r="AD247" s="154" t="s">
        <v>313</v>
      </c>
      <c r="AE247" s="154" t="s">
        <v>313</v>
      </c>
      <c r="AF247" s="154" t="s">
        <v>313</v>
      </c>
      <c r="AG247" s="154" t="s">
        <v>313</v>
      </c>
      <c r="AH247" s="154" t="s">
        <v>313</v>
      </c>
      <c r="AI247" s="154" t="s">
        <v>313</v>
      </c>
      <c r="AJ247" s="154" t="s">
        <v>313</v>
      </c>
      <c r="AK247" s="154" t="s">
        <v>313</v>
      </c>
      <c r="AL247" s="154" t="s">
        <v>313</v>
      </c>
      <c r="AM247" s="154" t="s">
        <v>313</v>
      </c>
      <c r="AN247" s="52" t="s">
        <v>677</v>
      </c>
      <c r="AO247" s="52">
        <v>2022</v>
      </c>
      <c r="AP247" s="46" t="s">
        <v>339</v>
      </c>
      <c r="AQ247" s="46" t="s">
        <v>339</v>
      </c>
      <c r="AR247" s="46" t="s">
        <v>339</v>
      </c>
      <c r="AS247" s="46" t="s">
        <v>339</v>
      </c>
      <c r="AT247" s="46" t="s">
        <v>339</v>
      </c>
      <c r="AU247" s="46" t="s">
        <v>339</v>
      </c>
      <c r="AV247" s="46" t="s">
        <v>339</v>
      </c>
      <c r="AW247" s="46" t="s">
        <v>339</v>
      </c>
      <c r="AX247" s="46" t="s">
        <v>338</v>
      </c>
      <c r="AY247" s="46" t="s">
        <v>339</v>
      </c>
      <c r="AZ247" s="46" t="s">
        <v>339</v>
      </c>
      <c r="BA247" s="47"/>
      <c r="BB247" s="2" t="str">
        <f t="shared" si="29"/>
        <v>Settlements converted to grassland||1000 hectares</v>
      </c>
      <c r="BC247" s="137"/>
      <c r="BD247" s="62"/>
      <c r="BE247" s="62"/>
      <c r="BF247" s="17"/>
      <c r="BG247" s="62"/>
      <c r="BH247" s="62"/>
      <c r="BI247" s="62"/>
      <c r="BJ247" s="17"/>
      <c r="BK247" s="17"/>
    </row>
    <row r="248" spans="1:63" ht="21" customHeight="1" outlineLevel="1" x14ac:dyDescent="0.35">
      <c r="A248" s="17"/>
      <c r="B248" s="140" t="s">
        <v>704</v>
      </c>
      <c r="C248" s="139"/>
      <c r="D248" s="51" t="s">
        <v>211</v>
      </c>
      <c r="E248" s="123" t="s">
        <v>338</v>
      </c>
      <c r="F248" s="52"/>
      <c r="G248" s="52">
        <v>2020</v>
      </c>
      <c r="H248" s="154">
        <v>1.2350000000000001</v>
      </c>
      <c r="I248" s="154">
        <v>1.2350000000000001</v>
      </c>
      <c r="J248" s="154">
        <v>1.2350000000000001</v>
      </c>
      <c r="K248" s="154">
        <v>1.1920000000000002</v>
      </c>
      <c r="L248" s="154">
        <v>1.1490000000000002</v>
      </c>
      <c r="M248" s="154">
        <v>1.0640000000000003</v>
      </c>
      <c r="N248" s="154">
        <v>0.93800000000000028</v>
      </c>
      <c r="O248" s="154">
        <v>0.81200000000000028</v>
      </c>
      <c r="P248" s="154">
        <v>0.64700000000000024</v>
      </c>
      <c r="Q248" s="154">
        <v>0.48200000000000021</v>
      </c>
      <c r="R248" s="154">
        <v>0.32000000000000017</v>
      </c>
      <c r="S248" s="154">
        <v>0.19900000000000018</v>
      </c>
      <c r="T248" s="154">
        <v>7.800000000000018E-2</v>
      </c>
      <c r="U248" s="154">
        <v>3.900000000000018E-2</v>
      </c>
      <c r="V248" s="154" t="s">
        <v>313</v>
      </c>
      <c r="W248" s="154" t="s">
        <v>313</v>
      </c>
      <c r="X248" s="154" t="s">
        <v>313</v>
      </c>
      <c r="Y248" s="154" t="s">
        <v>313</v>
      </c>
      <c r="Z248" s="154" t="s">
        <v>313</v>
      </c>
      <c r="AA248" s="154" t="s">
        <v>313</v>
      </c>
      <c r="AB248" s="154" t="s">
        <v>313</v>
      </c>
      <c r="AC248" s="154" t="s">
        <v>313</v>
      </c>
      <c r="AD248" s="154" t="s">
        <v>313</v>
      </c>
      <c r="AE248" s="154" t="s">
        <v>313</v>
      </c>
      <c r="AF248" s="154" t="s">
        <v>313</v>
      </c>
      <c r="AG248" s="154" t="s">
        <v>313</v>
      </c>
      <c r="AH248" s="154" t="s">
        <v>313</v>
      </c>
      <c r="AI248" s="154" t="s">
        <v>313</v>
      </c>
      <c r="AJ248" s="154" t="s">
        <v>313</v>
      </c>
      <c r="AK248" s="154" t="s">
        <v>313</v>
      </c>
      <c r="AL248" s="154" t="s">
        <v>313</v>
      </c>
      <c r="AM248" s="154" t="s">
        <v>313</v>
      </c>
      <c r="AN248" s="52" t="s">
        <v>677</v>
      </c>
      <c r="AO248" s="52">
        <v>2022</v>
      </c>
      <c r="AP248" s="46" t="s">
        <v>339</v>
      </c>
      <c r="AQ248" s="46" t="s">
        <v>339</v>
      </c>
      <c r="AR248" s="46" t="s">
        <v>339</v>
      </c>
      <c r="AS248" s="46" t="s">
        <v>339</v>
      </c>
      <c r="AT248" s="46" t="s">
        <v>339</v>
      </c>
      <c r="AU248" s="46" t="s">
        <v>339</v>
      </c>
      <c r="AV248" s="46" t="s">
        <v>339</v>
      </c>
      <c r="AW248" s="46" t="s">
        <v>339</v>
      </c>
      <c r="AX248" s="46" t="s">
        <v>338</v>
      </c>
      <c r="AY248" s="46" t="s">
        <v>339</v>
      </c>
      <c r="AZ248" s="46" t="s">
        <v>339</v>
      </c>
      <c r="BA248" s="47" t="s">
        <v>705</v>
      </c>
      <c r="BB248" s="2" t="str">
        <f t="shared" si="29"/>
        <v>Other land converted to grassland||1000 hectares</v>
      </c>
      <c r="BC248" s="137"/>
      <c r="BD248" s="57"/>
      <c r="BE248" s="57"/>
      <c r="BF248" s="17"/>
      <c r="BG248" s="57"/>
      <c r="BH248" s="57"/>
      <c r="BI248" s="57"/>
      <c r="BJ248" s="57"/>
      <c r="BK248" s="57"/>
    </row>
    <row r="249" spans="1:63" ht="19.75" customHeight="1" outlineLevel="1" x14ac:dyDescent="0.35">
      <c r="A249" s="17"/>
      <c r="B249" s="140" t="s">
        <v>706</v>
      </c>
      <c r="C249" s="139"/>
      <c r="D249" s="51" t="s">
        <v>211</v>
      </c>
      <c r="E249" s="123" t="s">
        <v>338</v>
      </c>
      <c r="F249" s="52"/>
      <c r="G249" s="52">
        <v>2020</v>
      </c>
      <c r="H249" s="154">
        <v>0.40499999999999997</v>
      </c>
      <c r="I249" s="154">
        <v>0.40499999999999997</v>
      </c>
      <c r="J249" s="154">
        <v>0.40499999999999997</v>
      </c>
      <c r="K249" s="154">
        <v>0.40499999999999997</v>
      </c>
      <c r="L249" s="154">
        <v>0.40499999999999997</v>
      </c>
      <c r="M249" s="154">
        <v>0.36299999999999999</v>
      </c>
      <c r="N249" s="154">
        <v>0.32100000000000001</v>
      </c>
      <c r="O249" s="154">
        <v>0.27900000000000003</v>
      </c>
      <c r="P249" s="154">
        <v>0.23700000000000002</v>
      </c>
      <c r="Q249" s="154">
        <v>0.19500000000000001</v>
      </c>
      <c r="R249" s="154">
        <v>0.156</v>
      </c>
      <c r="S249" s="154">
        <v>0.11699999999999999</v>
      </c>
      <c r="T249" s="154">
        <v>7.7999999999999986E-2</v>
      </c>
      <c r="U249" s="154">
        <v>3.8999999999999986E-2</v>
      </c>
      <c r="V249" s="154" t="s">
        <v>313</v>
      </c>
      <c r="W249" s="154" t="s">
        <v>313</v>
      </c>
      <c r="X249" s="154" t="s">
        <v>313</v>
      </c>
      <c r="Y249" s="154" t="s">
        <v>313</v>
      </c>
      <c r="Z249" s="154" t="s">
        <v>313</v>
      </c>
      <c r="AA249" s="154" t="s">
        <v>313</v>
      </c>
      <c r="AB249" s="154" t="s">
        <v>313</v>
      </c>
      <c r="AC249" s="154" t="s">
        <v>313</v>
      </c>
      <c r="AD249" s="154" t="s">
        <v>313</v>
      </c>
      <c r="AE249" s="154" t="s">
        <v>313</v>
      </c>
      <c r="AF249" s="154" t="s">
        <v>313</v>
      </c>
      <c r="AG249" s="154" t="s">
        <v>313</v>
      </c>
      <c r="AH249" s="154" t="s">
        <v>313</v>
      </c>
      <c r="AI249" s="154" t="s">
        <v>313</v>
      </c>
      <c r="AJ249" s="154" t="s">
        <v>313</v>
      </c>
      <c r="AK249" s="154" t="s">
        <v>313</v>
      </c>
      <c r="AL249" s="154" t="s">
        <v>313</v>
      </c>
      <c r="AM249" s="154" t="s">
        <v>313</v>
      </c>
      <c r="AN249" s="52" t="s">
        <v>677</v>
      </c>
      <c r="AO249" s="52">
        <v>2022</v>
      </c>
      <c r="AP249" s="46" t="s">
        <v>339</v>
      </c>
      <c r="AQ249" s="46" t="s">
        <v>339</v>
      </c>
      <c r="AR249" s="46" t="s">
        <v>339</v>
      </c>
      <c r="AS249" s="46" t="s">
        <v>339</v>
      </c>
      <c r="AT249" s="46" t="s">
        <v>339</v>
      </c>
      <c r="AU249" s="46" t="s">
        <v>339</v>
      </c>
      <c r="AV249" s="46" t="s">
        <v>339</v>
      </c>
      <c r="AW249" s="46" t="s">
        <v>339</v>
      </c>
      <c r="AX249" s="46" t="s">
        <v>338</v>
      </c>
      <c r="AY249" s="46" t="s">
        <v>339</v>
      </c>
      <c r="AZ249" s="46" t="s">
        <v>339</v>
      </c>
      <c r="BA249" s="47" t="s">
        <v>678</v>
      </c>
      <c r="BB249" s="2" t="str">
        <f t="shared" si="29"/>
        <v>Grassland converted to wetlands||1000 hectares</v>
      </c>
      <c r="BC249" s="137"/>
      <c r="BD249" s="62"/>
      <c r="BE249" s="62"/>
      <c r="BF249" s="17"/>
      <c r="BG249" s="62"/>
      <c r="BH249" s="62"/>
      <c r="BI249" s="62"/>
      <c r="BJ249" s="17"/>
      <c r="BK249" s="17"/>
    </row>
    <row r="250" spans="1:63" ht="16.75" customHeight="1" outlineLevel="1" x14ac:dyDescent="0.35">
      <c r="A250" s="17"/>
      <c r="B250" s="159" t="s">
        <v>707</v>
      </c>
      <c r="C250" s="56"/>
      <c r="D250" s="51" t="s">
        <v>211</v>
      </c>
      <c r="E250" s="123" t="s">
        <v>338</v>
      </c>
      <c r="F250" s="52"/>
      <c r="G250" s="52">
        <v>2020</v>
      </c>
      <c r="H250" s="154">
        <v>6.3609999999999971</v>
      </c>
      <c r="I250" s="154">
        <v>6.3609999999999971</v>
      </c>
      <c r="J250" s="154">
        <v>6.5437999999999965</v>
      </c>
      <c r="K250" s="154">
        <v>6.7245999999999961</v>
      </c>
      <c r="L250" s="154">
        <v>6.8270166666666627</v>
      </c>
      <c r="M250" s="154">
        <v>6.8474333333333295</v>
      </c>
      <c r="N250" s="154">
        <v>6.752849999999996</v>
      </c>
      <c r="O250" s="154">
        <v>6.3662666666666627</v>
      </c>
      <c r="P250" s="154">
        <v>5.9616833333333297</v>
      </c>
      <c r="Q250" s="154">
        <v>5.5980999999999961</v>
      </c>
      <c r="R250" s="154">
        <v>5.3118999999999961</v>
      </c>
      <c r="S250" s="154">
        <v>5.1126999999999958</v>
      </c>
      <c r="T250" s="154">
        <v>5.2054999999999954</v>
      </c>
      <c r="U250" s="154">
        <v>5.285299999999995</v>
      </c>
      <c r="V250" s="154">
        <v>5.3380999999999945</v>
      </c>
      <c r="W250" s="154">
        <v>5.390899999999994</v>
      </c>
      <c r="X250" s="154">
        <v>5.3436999999999939</v>
      </c>
      <c r="Y250" s="154">
        <v>5.2654999999999932</v>
      </c>
      <c r="Z250" s="154">
        <v>5.2612999999999932</v>
      </c>
      <c r="AA250" s="154">
        <v>5.2320999999999929</v>
      </c>
      <c r="AB250" s="154">
        <v>5.2028999999999925</v>
      </c>
      <c r="AC250" s="154">
        <v>5.3436999999999921</v>
      </c>
      <c r="AD250" s="154">
        <v>5.3436999999999921</v>
      </c>
      <c r="AE250" s="154">
        <v>5.3436999999999921</v>
      </c>
      <c r="AF250" s="154">
        <v>5.339083333333325</v>
      </c>
      <c r="AG250" s="154">
        <v>5.3344666666666578</v>
      </c>
      <c r="AH250" s="154">
        <v>5.3298499999999907</v>
      </c>
      <c r="AI250" s="154">
        <v>5.3252333333333235</v>
      </c>
      <c r="AJ250" s="154">
        <v>5.3206166666666563</v>
      </c>
      <c r="AK250" s="154">
        <v>5.3159999999999892</v>
      </c>
      <c r="AL250" s="154">
        <v>5.3159999999999892</v>
      </c>
      <c r="AM250" s="154">
        <v>5.3159999999999892</v>
      </c>
      <c r="AN250" s="52" t="s">
        <v>677</v>
      </c>
      <c r="AO250" s="52">
        <v>2022</v>
      </c>
      <c r="AP250" s="46" t="s">
        <v>339</v>
      </c>
      <c r="AQ250" s="46" t="s">
        <v>339</v>
      </c>
      <c r="AR250" s="46" t="s">
        <v>339</v>
      </c>
      <c r="AS250" s="46" t="s">
        <v>339</v>
      </c>
      <c r="AT250" s="46" t="s">
        <v>339</v>
      </c>
      <c r="AU250" s="46" t="s">
        <v>339</v>
      </c>
      <c r="AV250" s="46" t="s">
        <v>339</v>
      </c>
      <c r="AW250" s="46" t="s">
        <v>339</v>
      </c>
      <c r="AX250" s="46" t="s">
        <v>338</v>
      </c>
      <c r="AY250" s="46" t="s">
        <v>339</v>
      </c>
      <c r="AZ250" s="46" t="s">
        <v>339</v>
      </c>
      <c r="BA250" s="47" t="s">
        <v>678</v>
      </c>
      <c r="BB250" s="2" t="str">
        <f t="shared" si="29"/>
        <v>Grassland converted to settlements, mineral soils||1000 hectares</v>
      </c>
      <c r="BC250" s="137"/>
      <c r="BD250" s="57"/>
      <c r="BE250" s="57"/>
      <c r="BF250" s="17"/>
      <c r="BG250" s="57"/>
      <c r="BH250" s="57"/>
      <c r="BI250" s="57"/>
      <c r="BJ250" s="57"/>
      <c r="BK250" s="57"/>
    </row>
    <row r="251" spans="1:63" ht="21" customHeight="1" outlineLevel="1" x14ac:dyDescent="0.35">
      <c r="A251" s="17"/>
      <c r="B251" s="140" t="s">
        <v>708</v>
      </c>
      <c r="C251" s="139"/>
      <c r="D251" s="51" t="s">
        <v>211</v>
      </c>
      <c r="E251" s="123" t="s">
        <v>338</v>
      </c>
      <c r="F251" s="52"/>
      <c r="G251" s="52">
        <v>2020</v>
      </c>
      <c r="H251" s="154" t="s">
        <v>313</v>
      </c>
      <c r="I251" s="154" t="s">
        <v>313</v>
      </c>
      <c r="J251" s="154" t="s">
        <v>313</v>
      </c>
      <c r="K251" s="154" t="s">
        <v>313</v>
      </c>
      <c r="L251" s="163">
        <v>3.5E-4</v>
      </c>
      <c r="M251" s="164">
        <v>6.9999999999999999E-4</v>
      </c>
      <c r="N251" s="164">
        <v>1.0499999999999999E-3</v>
      </c>
      <c r="O251" s="164">
        <v>1.4E-3</v>
      </c>
      <c r="P251" s="164">
        <v>1.75E-3</v>
      </c>
      <c r="Q251" s="164">
        <v>2.0999999999999999E-3</v>
      </c>
      <c r="R251" s="164">
        <v>2.0999999999999999E-3</v>
      </c>
      <c r="S251" s="164">
        <v>2.0999999999999999E-3</v>
      </c>
      <c r="T251" s="164">
        <v>2.0999999999999999E-3</v>
      </c>
      <c r="U251" s="164">
        <v>2.0999999999999999E-3</v>
      </c>
      <c r="V251" s="164">
        <v>2.0999999999999999E-3</v>
      </c>
      <c r="W251" s="164">
        <v>2.0999999999999999E-3</v>
      </c>
      <c r="X251" s="164">
        <v>2.0999999999999999E-3</v>
      </c>
      <c r="Y251" s="164">
        <v>2.0999999999999999E-3</v>
      </c>
      <c r="Z251" s="164">
        <v>2.0999999999999999E-3</v>
      </c>
      <c r="AA251" s="164">
        <v>2.0999999999999999E-3</v>
      </c>
      <c r="AB251" s="164">
        <v>2.0999999999999999E-3</v>
      </c>
      <c r="AC251" s="164">
        <v>2.0999999999999999E-3</v>
      </c>
      <c r="AD251" s="164">
        <v>2.0999999999999999E-3</v>
      </c>
      <c r="AE251" s="164">
        <v>2.0999999999999999E-3</v>
      </c>
      <c r="AF251" s="164">
        <v>1.7499999999999998E-3</v>
      </c>
      <c r="AG251" s="164">
        <v>1.3999999999999998E-3</v>
      </c>
      <c r="AH251" s="164">
        <v>1.0499999999999997E-3</v>
      </c>
      <c r="AI251" s="164">
        <v>6.9999999999999999E-4</v>
      </c>
      <c r="AJ251" s="163">
        <v>3.4999999999999967E-4</v>
      </c>
      <c r="AK251" s="164" t="s">
        <v>313</v>
      </c>
      <c r="AL251" s="164" t="s">
        <v>313</v>
      </c>
      <c r="AM251" s="164" t="s">
        <v>313</v>
      </c>
      <c r="AN251" s="52" t="s">
        <v>677</v>
      </c>
      <c r="AO251" s="52">
        <v>2022</v>
      </c>
      <c r="AP251" s="46" t="s">
        <v>339</v>
      </c>
      <c r="AQ251" s="46" t="s">
        <v>339</v>
      </c>
      <c r="AR251" s="46" t="s">
        <v>339</v>
      </c>
      <c r="AS251" s="46" t="s">
        <v>339</v>
      </c>
      <c r="AT251" s="46" t="s">
        <v>339</v>
      </c>
      <c r="AU251" s="46" t="s">
        <v>339</v>
      </c>
      <c r="AV251" s="46" t="s">
        <v>339</v>
      </c>
      <c r="AW251" s="46" t="s">
        <v>339</v>
      </c>
      <c r="AX251" s="46" t="s">
        <v>338</v>
      </c>
      <c r="AY251" s="46" t="s">
        <v>339</v>
      </c>
      <c r="AZ251" s="46" t="s">
        <v>339</v>
      </c>
      <c r="BA251" s="47" t="s">
        <v>705</v>
      </c>
      <c r="BB251" s="2" t="str">
        <f t="shared" si="29"/>
        <v>Grassland converted to settlements, organic soils||1000 hectares</v>
      </c>
      <c r="BC251" s="137"/>
      <c r="BD251" s="62"/>
      <c r="BE251" s="62"/>
      <c r="BF251" s="17"/>
      <c r="BG251" s="62"/>
      <c r="BH251" s="62"/>
      <c r="BI251" s="62"/>
      <c r="BJ251" s="17"/>
      <c r="BK251" s="17"/>
    </row>
    <row r="252" spans="1:63" ht="17.5" customHeight="1" outlineLevel="1" x14ac:dyDescent="0.35">
      <c r="A252" s="17"/>
      <c r="B252" s="165" t="s">
        <v>709</v>
      </c>
      <c r="C252" s="166"/>
      <c r="D252" s="51" t="s">
        <v>211</v>
      </c>
      <c r="E252" s="123" t="s">
        <v>338</v>
      </c>
      <c r="F252" s="52"/>
      <c r="G252" s="52">
        <v>2020</v>
      </c>
      <c r="H252" s="154">
        <v>0.255</v>
      </c>
      <c r="I252" s="154">
        <v>0.255</v>
      </c>
      <c r="J252" s="154">
        <v>0.255</v>
      </c>
      <c r="K252" s="154">
        <v>0.255</v>
      </c>
      <c r="L252" s="154">
        <v>0.255</v>
      </c>
      <c r="M252" s="154">
        <v>0.255</v>
      </c>
      <c r="N252" s="154">
        <v>0.214</v>
      </c>
      <c r="O252" s="154">
        <v>0.16300000000000001</v>
      </c>
      <c r="P252" s="154">
        <v>0.11200000000000002</v>
      </c>
      <c r="Q252" s="154">
        <v>6.1000000000000019E-2</v>
      </c>
      <c r="R252" s="154">
        <v>1.0000000000000023E-2</v>
      </c>
      <c r="S252" s="154" t="s">
        <v>313</v>
      </c>
      <c r="T252" s="154" t="s">
        <v>313</v>
      </c>
      <c r="U252" s="154" t="s">
        <v>313</v>
      </c>
      <c r="V252" s="154" t="s">
        <v>313</v>
      </c>
      <c r="W252" s="154" t="s">
        <v>313</v>
      </c>
      <c r="X252" s="154" t="s">
        <v>313</v>
      </c>
      <c r="Y252" s="154" t="s">
        <v>313</v>
      </c>
      <c r="Z252" s="154" t="s">
        <v>313</v>
      </c>
      <c r="AA252" s="154" t="s">
        <v>313</v>
      </c>
      <c r="AB252" s="154" t="s">
        <v>313</v>
      </c>
      <c r="AC252" s="154" t="s">
        <v>313</v>
      </c>
      <c r="AD252" s="154" t="s">
        <v>313</v>
      </c>
      <c r="AE252" s="154" t="s">
        <v>313</v>
      </c>
      <c r="AF252" s="154" t="s">
        <v>313</v>
      </c>
      <c r="AG252" s="154" t="s">
        <v>313</v>
      </c>
      <c r="AH252" s="154" t="s">
        <v>313</v>
      </c>
      <c r="AI252" s="154" t="s">
        <v>313</v>
      </c>
      <c r="AJ252" s="154" t="s">
        <v>313</v>
      </c>
      <c r="AK252" s="154" t="s">
        <v>313</v>
      </c>
      <c r="AL252" s="154" t="s">
        <v>313</v>
      </c>
      <c r="AM252" s="154" t="s">
        <v>313</v>
      </c>
      <c r="AN252" s="52" t="s">
        <v>677</v>
      </c>
      <c r="AO252" s="52">
        <v>2022</v>
      </c>
      <c r="AP252" s="46" t="s">
        <v>339</v>
      </c>
      <c r="AQ252" s="46" t="s">
        <v>339</v>
      </c>
      <c r="AR252" s="46" t="s">
        <v>339</v>
      </c>
      <c r="AS252" s="46" t="s">
        <v>339</v>
      </c>
      <c r="AT252" s="46" t="s">
        <v>339</v>
      </c>
      <c r="AU252" s="46" t="s">
        <v>339</v>
      </c>
      <c r="AV252" s="46" t="s">
        <v>339</v>
      </c>
      <c r="AW252" s="46" t="s">
        <v>339</v>
      </c>
      <c r="AX252" s="46" t="s">
        <v>338</v>
      </c>
      <c r="AY252" s="46" t="s">
        <v>339</v>
      </c>
      <c r="AZ252" s="46" t="s">
        <v>339</v>
      </c>
      <c r="BA252" s="47"/>
      <c r="BB252" s="2" t="str">
        <f t="shared" si="29"/>
        <v>Grassland converted to other land||1000 hectares</v>
      </c>
      <c r="BC252" s="137"/>
      <c r="BD252" s="57"/>
      <c r="BE252" s="57"/>
      <c r="BF252" s="17"/>
      <c r="BG252" s="57"/>
      <c r="BH252" s="57"/>
      <c r="BI252" s="57"/>
      <c r="BJ252" s="57"/>
      <c r="BK252" s="57"/>
    </row>
    <row r="253" spans="1:63" ht="19.399999999999999" customHeight="1" outlineLevel="1" x14ac:dyDescent="0.35">
      <c r="A253" s="17"/>
      <c r="B253" s="140" t="s">
        <v>710</v>
      </c>
      <c r="C253" s="139"/>
      <c r="D253" s="147" t="s">
        <v>711</v>
      </c>
      <c r="E253" s="123" t="s">
        <v>338</v>
      </c>
      <c r="F253" s="52"/>
      <c r="G253" s="52">
        <v>2020</v>
      </c>
      <c r="H253" s="154">
        <v>75.634528313033996</v>
      </c>
      <c r="I253" s="154">
        <v>75.634528313033996</v>
      </c>
      <c r="J253" s="154">
        <v>75.686915673531828</v>
      </c>
      <c r="K253" s="154">
        <v>75.686915673531828</v>
      </c>
      <c r="L253" s="154">
        <v>75.686915673531828</v>
      </c>
      <c r="M253" s="154">
        <v>75.686915673531828</v>
      </c>
      <c r="N253" s="154">
        <v>75.686915673531828</v>
      </c>
      <c r="O253" s="154">
        <v>75.686915673531828</v>
      </c>
      <c r="P253" s="154">
        <v>75.686915673531828</v>
      </c>
      <c r="Q253" s="154">
        <v>75.686915673531828</v>
      </c>
      <c r="R253" s="154">
        <v>75.686915673531828</v>
      </c>
      <c r="S253" s="154">
        <v>75.686915673531828</v>
      </c>
      <c r="T253" s="154">
        <v>75.686915673531828</v>
      </c>
      <c r="U253" s="154">
        <v>75.686915673531828</v>
      </c>
      <c r="V253" s="154">
        <v>75.686915673531828</v>
      </c>
      <c r="W253" s="154">
        <v>75.686915673531828</v>
      </c>
      <c r="X253" s="154">
        <v>75.686915673531828</v>
      </c>
      <c r="Y253" s="154">
        <v>75.686915673531828</v>
      </c>
      <c r="Z253" s="154">
        <v>75.686915673531828</v>
      </c>
      <c r="AA253" s="154">
        <v>75.686915673531828</v>
      </c>
      <c r="AB253" s="154">
        <v>75.686915673531828</v>
      </c>
      <c r="AC253" s="154">
        <v>75.686915673531828</v>
      </c>
      <c r="AD253" s="154">
        <v>75.686915673531828</v>
      </c>
      <c r="AE253" s="154">
        <v>75.686915673531828</v>
      </c>
      <c r="AF253" s="154">
        <v>75.686915673531828</v>
      </c>
      <c r="AG253" s="154">
        <v>75.686915673531828</v>
      </c>
      <c r="AH253" s="154">
        <v>75.686915673531828</v>
      </c>
      <c r="AI253" s="154">
        <v>75.686915673531828</v>
      </c>
      <c r="AJ253" s="154">
        <v>75.686915673531828</v>
      </c>
      <c r="AK253" s="154">
        <v>75.686915673531828</v>
      </c>
      <c r="AL253" s="154">
        <v>75.686915673531828</v>
      </c>
      <c r="AM253" s="154">
        <v>75.686915673531828</v>
      </c>
      <c r="AN253" s="52" t="s">
        <v>677</v>
      </c>
      <c r="AO253" s="52">
        <v>2022</v>
      </c>
      <c r="AP253" s="46" t="s">
        <v>339</v>
      </c>
      <c r="AQ253" s="46" t="s">
        <v>339</v>
      </c>
      <c r="AR253" s="46" t="s">
        <v>339</v>
      </c>
      <c r="AS253" s="46" t="s">
        <v>339</v>
      </c>
      <c r="AT253" s="46" t="s">
        <v>339</v>
      </c>
      <c r="AU253" s="46" t="s">
        <v>339</v>
      </c>
      <c r="AV253" s="46" t="s">
        <v>339</v>
      </c>
      <c r="AW253" s="46" t="s">
        <v>339</v>
      </c>
      <c r="AX253" s="46" t="s">
        <v>338</v>
      </c>
      <c r="AY253" s="46" t="s">
        <v>339</v>
      </c>
      <c r="AZ253" s="46" t="s">
        <v>339</v>
      </c>
      <c r="BA253" s="47"/>
      <c r="BB253" s="2" t="str">
        <f t="shared" si="29"/>
        <v>Cropland remaining cropland, average SOC stock||t C/ha</v>
      </c>
      <c r="BC253" s="137"/>
      <c r="BD253" s="62"/>
      <c r="BE253" s="62"/>
      <c r="BF253" s="17"/>
      <c r="BG253" s="62"/>
      <c r="BH253" s="62"/>
      <c r="BI253" s="62"/>
      <c r="BJ253" s="17"/>
      <c r="BK253" s="17"/>
    </row>
    <row r="254" spans="1:63" ht="19.75" customHeight="1" outlineLevel="1" x14ac:dyDescent="0.35">
      <c r="A254" s="17"/>
      <c r="B254" s="167" t="s">
        <v>712</v>
      </c>
      <c r="C254" s="139"/>
      <c r="D254" s="51" t="s">
        <v>211</v>
      </c>
      <c r="E254" s="123" t="s">
        <v>338</v>
      </c>
      <c r="F254" s="52"/>
      <c r="G254" s="52">
        <v>2020</v>
      </c>
      <c r="H254" s="154">
        <v>25.55</v>
      </c>
      <c r="I254" s="154">
        <v>25.55</v>
      </c>
      <c r="J254" s="154">
        <v>24.484166666666667</v>
      </c>
      <c r="K254" s="154">
        <v>23.418333333333333</v>
      </c>
      <c r="L254" s="154">
        <v>22.352499999999999</v>
      </c>
      <c r="M254" s="154">
        <v>21.286666666666665</v>
      </c>
      <c r="N254" s="154">
        <v>20.220833333333331</v>
      </c>
      <c r="O254" s="154">
        <v>19</v>
      </c>
      <c r="P254" s="154">
        <v>19</v>
      </c>
      <c r="Q254" s="154">
        <v>19</v>
      </c>
      <c r="R254" s="154">
        <v>19</v>
      </c>
      <c r="S254" s="154">
        <v>19</v>
      </c>
      <c r="T254" s="154">
        <v>19</v>
      </c>
      <c r="U254" s="154">
        <v>19</v>
      </c>
      <c r="V254" s="154">
        <v>19</v>
      </c>
      <c r="W254" s="154">
        <v>19</v>
      </c>
      <c r="X254" s="154">
        <v>19</v>
      </c>
      <c r="Y254" s="154">
        <v>19</v>
      </c>
      <c r="Z254" s="154">
        <v>19</v>
      </c>
      <c r="AA254" s="154">
        <v>19</v>
      </c>
      <c r="AB254" s="154">
        <v>19</v>
      </c>
      <c r="AC254" s="154">
        <v>19</v>
      </c>
      <c r="AD254" s="154">
        <v>19</v>
      </c>
      <c r="AE254" s="154">
        <v>19</v>
      </c>
      <c r="AF254" s="154">
        <v>19</v>
      </c>
      <c r="AG254" s="154">
        <v>19</v>
      </c>
      <c r="AH254" s="154">
        <v>19</v>
      </c>
      <c r="AI254" s="154">
        <v>19</v>
      </c>
      <c r="AJ254" s="154">
        <v>19</v>
      </c>
      <c r="AK254" s="154">
        <v>19</v>
      </c>
      <c r="AL254" s="154">
        <v>19</v>
      </c>
      <c r="AM254" s="154">
        <v>19</v>
      </c>
      <c r="AN254" s="52" t="s">
        <v>713</v>
      </c>
      <c r="AO254" s="171"/>
      <c r="AP254" s="46" t="s">
        <v>339</v>
      </c>
      <c r="AQ254" s="46" t="s">
        <v>339</v>
      </c>
      <c r="AR254" s="46" t="s">
        <v>339</v>
      </c>
      <c r="AS254" s="46" t="s">
        <v>339</v>
      </c>
      <c r="AT254" s="46" t="s">
        <v>339</v>
      </c>
      <c r="AU254" s="46" t="s">
        <v>339</v>
      </c>
      <c r="AV254" s="46" t="s">
        <v>339</v>
      </c>
      <c r="AW254" s="46" t="s">
        <v>339</v>
      </c>
      <c r="AX254" s="46" t="s">
        <v>338</v>
      </c>
      <c r="AY254" s="46" t="s">
        <v>339</v>
      </c>
      <c r="AZ254" s="46" t="s">
        <v>339</v>
      </c>
      <c r="BA254" s="47"/>
      <c r="BB254" s="2" t="str">
        <f t="shared" si="29"/>
        <v>Area of active peat extraction sites||1000 hectares</v>
      </c>
      <c r="BC254" s="137"/>
      <c r="BD254" s="57"/>
      <c r="BE254" s="57"/>
      <c r="BF254" s="17"/>
      <c r="BG254" s="57"/>
      <c r="BH254" s="57"/>
      <c r="BI254" s="57"/>
      <c r="BJ254" s="57"/>
      <c r="BK254" s="57"/>
    </row>
    <row r="255" spans="1:63" ht="22.4" customHeight="1" outlineLevel="1" x14ac:dyDescent="0.35">
      <c r="A255" s="17"/>
      <c r="B255" s="168" t="s">
        <v>714</v>
      </c>
      <c r="C255" s="139"/>
      <c r="D255" s="51" t="s">
        <v>211</v>
      </c>
      <c r="E255" s="123" t="s">
        <v>338</v>
      </c>
      <c r="F255" s="52"/>
      <c r="G255" s="52">
        <v>2020</v>
      </c>
      <c r="H255" s="154" t="s">
        <v>313</v>
      </c>
      <c r="I255" s="154" t="s">
        <v>313</v>
      </c>
      <c r="J255" s="154">
        <v>1.1272333333333329</v>
      </c>
      <c r="K255" s="154">
        <v>2.2544666666666657</v>
      </c>
      <c r="L255" s="154">
        <v>3.3816999999999986</v>
      </c>
      <c r="M255" s="154">
        <v>4.5089333333333315</v>
      </c>
      <c r="N255" s="154">
        <v>5.6361666666666643</v>
      </c>
      <c r="O255" s="154">
        <v>6.9183999999999948</v>
      </c>
      <c r="P255" s="154">
        <v>6.9797999999999938</v>
      </c>
      <c r="Q255" s="154">
        <v>7.0411999999999928</v>
      </c>
      <c r="R255" s="154">
        <v>7.1025999999999918</v>
      </c>
      <c r="S255" s="154">
        <v>7.1639999999999908</v>
      </c>
      <c r="T255" s="154">
        <v>7.2253999999999898</v>
      </c>
      <c r="U255" s="154">
        <v>7.2867999999999888</v>
      </c>
      <c r="V255" s="154">
        <v>7.3481999999999879</v>
      </c>
      <c r="W255" s="154">
        <v>7.4095999999999869</v>
      </c>
      <c r="X255" s="154">
        <v>7.4709999999999859</v>
      </c>
      <c r="Y255" s="154">
        <v>7.5323999999999849</v>
      </c>
      <c r="Z255" s="154">
        <v>7.5937999999999839</v>
      </c>
      <c r="AA255" s="154">
        <v>7.6551999999999829</v>
      </c>
      <c r="AB255" s="154">
        <v>7.7165999999999819</v>
      </c>
      <c r="AC255" s="154">
        <v>7.7779999999999809</v>
      </c>
      <c r="AD255" s="154">
        <v>7.8393999999999799</v>
      </c>
      <c r="AE255" s="154">
        <v>7.900799999999979</v>
      </c>
      <c r="AF255" s="154">
        <v>7.962199999999978</v>
      </c>
      <c r="AG255" s="154">
        <v>8.023599999999977</v>
      </c>
      <c r="AH255" s="154">
        <v>8.084999999999976</v>
      </c>
      <c r="AI255" s="154">
        <v>8.146399999999975</v>
      </c>
      <c r="AJ255" s="154">
        <v>8.207799999999974</v>
      </c>
      <c r="AK255" s="154">
        <v>8.269199999999973</v>
      </c>
      <c r="AL255" s="154">
        <v>8.330599999999972</v>
      </c>
      <c r="AM255" s="154">
        <v>8.391999999999971</v>
      </c>
      <c r="AN255" s="52" t="s">
        <v>715</v>
      </c>
      <c r="AO255" s="171"/>
      <c r="AP255" s="46" t="s">
        <v>339</v>
      </c>
      <c r="AQ255" s="46" t="s">
        <v>339</v>
      </c>
      <c r="AR255" s="46" t="s">
        <v>339</v>
      </c>
      <c r="AS255" s="46" t="s">
        <v>339</v>
      </c>
      <c r="AT255" s="46" t="s">
        <v>339</v>
      </c>
      <c r="AU255" s="46" t="s">
        <v>339</v>
      </c>
      <c r="AV255" s="46" t="s">
        <v>339</v>
      </c>
      <c r="AW255" s="46" t="s">
        <v>339</v>
      </c>
      <c r="AX255" s="46" t="s">
        <v>338</v>
      </c>
      <c r="AY255" s="46" t="s">
        <v>339</v>
      </c>
      <c r="AZ255" s="46" t="s">
        <v>339</v>
      </c>
      <c r="BA255" s="47"/>
      <c r="BB255" s="2" t="str">
        <f t="shared" si="29"/>
        <v>Area of rewetted peat extraction sites||1000 hectares</v>
      </c>
      <c r="BC255" s="137"/>
      <c r="BD255" s="62"/>
      <c r="BE255" s="62"/>
      <c r="BF255" s="17"/>
      <c r="BG255" s="62"/>
      <c r="BH255" s="62"/>
      <c r="BI255" s="62"/>
      <c r="BJ255" s="17"/>
      <c r="BK255" s="17"/>
    </row>
    <row r="256" spans="1:63" ht="19.75" customHeight="1" outlineLevel="1" x14ac:dyDescent="0.35">
      <c r="A256" s="17"/>
      <c r="B256" s="140" t="s">
        <v>716</v>
      </c>
      <c r="C256" s="139"/>
      <c r="D256" s="147" t="s">
        <v>717</v>
      </c>
      <c r="E256" s="123" t="s">
        <v>338</v>
      </c>
      <c r="F256" s="52"/>
      <c r="G256" s="52">
        <v>2020</v>
      </c>
      <c r="H256" s="154">
        <v>644.1</v>
      </c>
      <c r="I256" s="154">
        <v>644.1</v>
      </c>
      <c r="J256" s="154">
        <v>861.19217148808366</v>
      </c>
      <c r="K256" s="154">
        <v>771.658263397577</v>
      </c>
      <c r="L256" s="154">
        <v>776.07394940433483</v>
      </c>
      <c r="M256" s="154">
        <v>780.02391513634677</v>
      </c>
      <c r="N256" s="154">
        <v>783.59709377721094</v>
      </c>
      <c r="O256" s="154">
        <v>786.85915030055207</v>
      </c>
      <c r="P256" s="154">
        <v>789.85995141123306</v>
      </c>
      <c r="Q256" s="154">
        <v>792.63825928727601</v>
      </c>
      <c r="R256" s="154">
        <v>795.22480203932184</v>
      </c>
      <c r="S256" s="154">
        <v>797.64435119676943</v>
      </c>
      <c r="T256" s="154">
        <v>799.91716826866752</v>
      </c>
      <c r="U256" s="154">
        <v>802.06003720352714</v>
      </c>
      <c r="V256" s="154">
        <v>804.08701732894986</v>
      </c>
      <c r="W256" s="154">
        <v>806.01000293553909</v>
      </c>
      <c r="X256" s="154">
        <v>811.26</v>
      </c>
      <c r="Y256" s="154">
        <v>811.26</v>
      </c>
      <c r="Z256" s="154">
        <v>811.26</v>
      </c>
      <c r="AA256" s="154">
        <v>811.26</v>
      </c>
      <c r="AB256" s="154">
        <v>811.26</v>
      </c>
      <c r="AC256" s="154">
        <v>811.26</v>
      </c>
      <c r="AD256" s="154">
        <v>811.26</v>
      </c>
      <c r="AE256" s="154">
        <v>811.26</v>
      </c>
      <c r="AF256" s="154">
        <v>811.26</v>
      </c>
      <c r="AG256" s="154">
        <v>811.26</v>
      </c>
      <c r="AH256" s="154">
        <v>811.26</v>
      </c>
      <c r="AI256" s="154">
        <v>811.26</v>
      </c>
      <c r="AJ256" s="154">
        <v>811.26</v>
      </c>
      <c r="AK256" s="154">
        <v>811.26</v>
      </c>
      <c r="AL256" s="154">
        <v>811.26</v>
      </c>
      <c r="AM256" s="154">
        <v>811.26</v>
      </c>
      <c r="AN256" s="52" t="s">
        <v>713</v>
      </c>
      <c r="AO256" s="171"/>
      <c r="AP256" s="46" t="s">
        <v>339</v>
      </c>
      <c r="AQ256" s="46" t="s">
        <v>339</v>
      </c>
      <c r="AR256" s="46" t="s">
        <v>339</v>
      </c>
      <c r="AS256" s="46" t="s">
        <v>339</v>
      </c>
      <c r="AT256" s="46" t="s">
        <v>339</v>
      </c>
      <c r="AU256" s="46" t="s">
        <v>339</v>
      </c>
      <c r="AV256" s="46" t="s">
        <v>339</v>
      </c>
      <c r="AW256" s="46" t="s">
        <v>339</v>
      </c>
      <c r="AX256" s="46" t="s">
        <v>338</v>
      </c>
      <c r="AY256" s="46" t="s">
        <v>339</v>
      </c>
      <c r="AZ256" s="46" t="s">
        <v>339</v>
      </c>
      <c r="BA256" s="47"/>
      <c r="BB256" s="2" t="str">
        <f t="shared" si="29"/>
        <v>Production of horticultural peat||1000 tonnes</v>
      </c>
      <c r="BC256" s="137"/>
      <c r="BD256" s="57"/>
      <c r="BE256" s="57"/>
      <c r="BF256" s="17"/>
      <c r="BG256" s="57"/>
      <c r="BH256" s="57"/>
      <c r="BI256" s="57"/>
      <c r="BJ256" s="57"/>
      <c r="BK256" s="57"/>
    </row>
    <row r="257" spans="1:63" ht="21" customHeight="1" outlineLevel="1" x14ac:dyDescent="0.35">
      <c r="A257" s="17"/>
      <c r="B257" s="140" t="s">
        <v>718</v>
      </c>
      <c r="C257" s="139"/>
      <c r="D257" s="147" t="s">
        <v>719</v>
      </c>
      <c r="E257" s="123" t="s">
        <v>338</v>
      </c>
      <c r="F257" s="52"/>
      <c r="G257" s="52">
        <v>2020</v>
      </c>
      <c r="H257" s="52">
        <v>0.22520000000000001</v>
      </c>
      <c r="I257" s="52">
        <v>0.22520000000000001</v>
      </c>
      <c r="J257" s="52">
        <v>0.22520000000000001</v>
      </c>
      <c r="K257" s="52">
        <v>0.22520000000000001</v>
      </c>
      <c r="L257" s="52">
        <v>0.22520000000000001</v>
      </c>
      <c r="M257" s="52">
        <v>0.22520000000000001</v>
      </c>
      <c r="N257" s="52">
        <v>0.22520000000000001</v>
      </c>
      <c r="O257" s="52">
        <v>0.22520000000000001</v>
      </c>
      <c r="P257" s="52">
        <v>0.22520000000000001</v>
      </c>
      <c r="Q257" s="52">
        <v>0.22520000000000001</v>
      </c>
      <c r="R257" s="52">
        <v>0.22520000000000001</v>
      </c>
      <c r="S257" s="52">
        <v>0.22520000000000001</v>
      </c>
      <c r="T257" s="52">
        <v>0.22520000000000001</v>
      </c>
      <c r="U257" s="52">
        <v>0.22520000000000001</v>
      </c>
      <c r="V257" s="52">
        <v>0.22520000000000001</v>
      </c>
      <c r="W257" s="52">
        <v>0.22520000000000001</v>
      </c>
      <c r="X257" s="52">
        <v>0.22520000000000001</v>
      </c>
      <c r="Y257" s="52">
        <v>0.22520000000000001</v>
      </c>
      <c r="Z257" s="52">
        <v>0.22520000000000001</v>
      </c>
      <c r="AA257" s="52">
        <v>0.22520000000000001</v>
      </c>
      <c r="AB257" s="52">
        <v>0.22520000000000001</v>
      </c>
      <c r="AC257" s="52">
        <v>0.22520000000000001</v>
      </c>
      <c r="AD257" s="52">
        <v>0.22520000000000001</v>
      </c>
      <c r="AE257" s="52">
        <v>0.22520000000000001</v>
      </c>
      <c r="AF257" s="52">
        <v>0.22520000000000001</v>
      </c>
      <c r="AG257" s="52">
        <v>0.22520000000000001</v>
      </c>
      <c r="AH257" s="52">
        <v>0.22520000000000001</v>
      </c>
      <c r="AI257" s="52">
        <v>0.22520000000000001</v>
      </c>
      <c r="AJ257" s="52">
        <v>0.22520000000000001</v>
      </c>
      <c r="AK257" s="52">
        <v>0.22520000000000001</v>
      </c>
      <c r="AL257" s="52">
        <v>0.22520000000000001</v>
      </c>
      <c r="AM257" s="52">
        <v>0.22520000000000001</v>
      </c>
      <c r="AN257" s="52" t="s">
        <v>720</v>
      </c>
      <c r="AO257" s="171"/>
      <c r="AP257" s="46" t="s">
        <v>339</v>
      </c>
      <c r="AQ257" s="46" t="s">
        <v>339</v>
      </c>
      <c r="AR257" s="46" t="s">
        <v>339</v>
      </c>
      <c r="AS257" s="46" t="s">
        <v>339</v>
      </c>
      <c r="AT257" s="46" t="s">
        <v>339</v>
      </c>
      <c r="AU257" s="46" t="s">
        <v>339</v>
      </c>
      <c r="AV257" s="46" t="s">
        <v>339</v>
      </c>
      <c r="AW257" s="46" t="s">
        <v>339</v>
      </c>
      <c r="AX257" s="46" t="s">
        <v>338</v>
      </c>
      <c r="AY257" s="46" t="s">
        <v>339</v>
      </c>
      <c r="AZ257" s="46" t="s">
        <v>339</v>
      </c>
      <c r="BA257" s="47"/>
      <c r="BB257" s="2" t="str">
        <f t="shared" si="29"/>
        <v>Index of produced sawnwood volume to industrial roundwood production ||Index</v>
      </c>
      <c r="BC257" s="137"/>
      <c r="BD257" s="62"/>
      <c r="BE257" s="62"/>
      <c r="BF257" s="17"/>
      <c r="BG257" s="62"/>
      <c r="BH257" s="62"/>
      <c r="BI257" s="62"/>
      <c r="BJ257" s="17"/>
      <c r="BK257" s="17"/>
    </row>
    <row r="258" spans="1:63" ht="21" customHeight="1" outlineLevel="1" x14ac:dyDescent="0.35">
      <c r="A258" s="17"/>
      <c r="B258" s="140" t="s">
        <v>721</v>
      </c>
      <c r="C258" s="139"/>
      <c r="D258" s="147" t="s">
        <v>719</v>
      </c>
      <c r="E258" s="123" t="s">
        <v>338</v>
      </c>
      <c r="F258" s="52"/>
      <c r="G258" s="52">
        <v>2020</v>
      </c>
      <c r="H258" s="52">
        <v>6.3500000000000001E-2</v>
      </c>
      <c r="I258" s="52">
        <v>6.3500000000000001E-2</v>
      </c>
      <c r="J258" s="52">
        <v>6.3500000000000001E-2</v>
      </c>
      <c r="K258" s="52">
        <v>6.3500000000000001E-2</v>
      </c>
      <c r="L258" s="52">
        <v>6.3500000000000001E-2</v>
      </c>
      <c r="M258" s="52">
        <v>6.3500000000000001E-2</v>
      </c>
      <c r="N258" s="52">
        <v>6.3500000000000001E-2</v>
      </c>
      <c r="O258" s="52">
        <v>6.3500000000000001E-2</v>
      </c>
      <c r="P258" s="52">
        <v>6.3500000000000001E-2</v>
      </c>
      <c r="Q258" s="52">
        <v>6.3500000000000001E-2</v>
      </c>
      <c r="R258" s="52">
        <v>6.3500000000000001E-2</v>
      </c>
      <c r="S258" s="52">
        <v>6.3500000000000001E-2</v>
      </c>
      <c r="T258" s="52">
        <v>6.3500000000000001E-2</v>
      </c>
      <c r="U258" s="52">
        <v>6.3500000000000001E-2</v>
      </c>
      <c r="V258" s="52">
        <v>6.3500000000000001E-2</v>
      </c>
      <c r="W258" s="52">
        <v>6.3500000000000001E-2</v>
      </c>
      <c r="X258" s="52">
        <v>6.3500000000000001E-2</v>
      </c>
      <c r="Y258" s="52">
        <v>6.3500000000000001E-2</v>
      </c>
      <c r="Z258" s="52">
        <v>6.3500000000000001E-2</v>
      </c>
      <c r="AA258" s="52">
        <v>6.3500000000000001E-2</v>
      </c>
      <c r="AB258" s="52">
        <v>6.3500000000000001E-2</v>
      </c>
      <c r="AC258" s="52">
        <v>6.3500000000000001E-2</v>
      </c>
      <c r="AD258" s="52">
        <v>6.3500000000000001E-2</v>
      </c>
      <c r="AE258" s="52">
        <v>6.3500000000000001E-2</v>
      </c>
      <c r="AF258" s="52">
        <v>6.3500000000000001E-2</v>
      </c>
      <c r="AG258" s="52">
        <v>6.3500000000000001E-2</v>
      </c>
      <c r="AH258" s="52">
        <v>6.3500000000000001E-2</v>
      </c>
      <c r="AI258" s="52">
        <v>6.3500000000000001E-2</v>
      </c>
      <c r="AJ258" s="52">
        <v>6.3500000000000001E-2</v>
      </c>
      <c r="AK258" s="52">
        <v>6.3500000000000001E-2</v>
      </c>
      <c r="AL258" s="52">
        <v>6.3500000000000001E-2</v>
      </c>
      <c r="AM258" s="52">
        <v>6.3500000000000001E-2</v>
      </c>
      <c r="AN258" s="52" t="s">
        <v>720</v>
      </c>
      <c r="AO258" s="171"/>
      <c r="AP258" s="46" t="s">
        <v>339</v>
      </c>
      <c r="AQ258" s="46" t="s">
        <v>339</v>
      </c>
      <c r="AR258" s="46" t="s">
        <v>339</v>
      </c>
      <c r="AS258" s="46" t="s">
        <v>339</v>
      </c>
      <c r="AT258" s="46" t="s">
        <v>339</v>
      </c>
      <c r="AU258" s="46" t="s">
        <v>339</v>
      </c>
      <c r="AV258" s="46" t="s">
        <v>339</v>
      </c>
      <c r="AW258" s="46" t="s">
        <v>339</v>
      </c>
      <c r="AX258" s="46" t="s">
        <v>338</v>
      </c>
      <c r="AY258" s="46" t="s">
        <v>339</v>
      </c>
      <c r="AZ258" s="46" t="s">
        <v>339</v>
      </c>
      <c r="BA258" s="47"/>
      <c r="BB258" s="2" t="str">
        <f t="shared" si="29"/>
        <v>Index of produced wood–based panels volume to industrial roundwood production ||Index</v>
      </c>
      <c r="BC258" s="137"/>
      <c r="BD258" s="57"/>
      <c r="BE258" s="57"/>
      <c r="BF258" s="17"/>
      <c r="BG258" s="57"/>
      <c r="BH258" s="57"/>
      <c r="BI258" s="57"/>
      <c r="BJ258" s="57"/>
      <c r="BK258" s="57"/>
    </row>
    <row r="259" spans="1:63" ht="19.399999999999999" customHeight="1" outlineLevel="1" x14ac:dyDescent="0.35">
      <c r="A259" s="17"/>
      <c r="B259" s="140" t="s">
        <v>722</v>
      </c>
      <c r="C259" s="139"/>
      <c r="D259" s="147" t="s">
        <v>719</v>
      </c>
      <c r="E259" s="123" t="s">
        <v>338</v>
      </c>
      <c r="F259" s="52"/>
      <c r="G259" s="52">
        <v>2020</v>
      </c>
      <c r="H259" s="52">
        <v>9.7000000000000003E-3</v>
      </c>
      <c r="I259" s="52">
        <v>9.7000000000000003E-3</v>
      </c>
      <c r="J259" s="52">
        <v>9.7000000000000003E-3</v>
      </c>
      <c r="K259" s="52">
        <v>9.7000000000000003E-3</v>
      </c>
      <c r="L259" s="52">
        <v>9.7000000000000003E-3</v>
      </c>
      <c r="M259" s="52">
        <v>9.7000000000000003E-3</v>
      </c>
      <c r="N259" s="52">
        <v>9.7000000000000003E-3</v>
      </c>
      <c r="O259" s="52">
        <v>9.7000000000000003E-3</v>
      </c>
      <c r="P259" s="52">
        <v>9.7000000000000003E-3</v>
      </c>
      <c r="Q259" s="52">
        <v>9.7000000000000003E-3</v>
      </c>
      <c r="R259" s="52">
        <v>9.7000000000000003E-3</v>
      </c>
      <c r="S259" s="52">
        <v>9.7000000000000003E-3</v>
      </c>
      <c r="T259" s="52">
        <v>9.7000000000000003E-3</v>
      </c>
      <c r="U259" s="52">
        <v>9.7000000000000003E-3</v>
      </c>
      <c r="V259" s="52">
        <v>9.7000000000000003E-3</v>
      </c>
      <c r="W259" s="52">
        <v>9.7000000000000003E-3</v>
      </c>
      <c r="X259" s="52">
        <v>9.7000000000000003E-3</v>
      </c>
      <c r="Y259" s="52">
        <v>9.7000000000000003E-3</v>
      </c>
      <c r="Z259" s="52">
        <v>9.7000000000000003E-3</v>
      </c>
      <c r="AA259" s="52">
        <v>9.7000000000000003E-3</v>
      </c>
      <c r="AB259" s="52">
        <v>9.7000000000000003E-3</v>
      </c>
      <c r="AC259" s="52">
        <v>9.7000000000000003E-3</v>
      </c>
      <c r="AD259" s="52">
        <v>9.7000000000000003E-3</v>
      </c>
      <c r="AE259" s="52">
        <v>9.7000000000000003E-3</v>
      </c>
      <c r="AF259" s="52">
        <v>9.7000000000000003E-3</v>
      </c>
      <c r="AG259" s="52">
        <v>9.7000000000000003E-3</v>
      </c>
      <c r="AH259" s="52">
        <v>9.7000000000000003E-3</v>
      </c>
      <c r="AI259" s="52">
        <v>9.7000000000000003E-3</v>
      </c>
      <c r="AJ259" s="52">
        <v>9.7000000000000003E-3</v>
      </c>
      <c r="AK259" s="52">
        <v>9.7000000000000003E-3</v>
      </c>
      <c r="AL259" s="52">
        <v>9.7000000000000003E-3</v>
      </c>
      <c r="AM259" s="52">
        <v>9.7000000000000003E-3</v>
      </c>
      <c r="AN259" s="52" t="s">
        <v>720</v>
      </c>
      <c r="AO259" s="171"/>
      <c r="AP259" s="46" t="s">
        <v>339</v>
      </c>
      <c r="AQ259" s="46" t="s">
        <v>339</v>
      </c>
      <c r="AR259" s="46" t="s">
        <v>339</v>
      </c>
      <c r="AS259" s="46" t="s">
        <v>339</v>
      </c>
      <c r="AT259" s="46" t="s">
        <v>339</v>
      </c>
      <c r="AU259" s="46" t="s">
        <v>339</v>
      </c>
      <c r="AV259" s="46" t="s">
        <v>339</v>
      </c>
      <c r="AW259" s="46" t="s">
        <v>339</v>
      </c>
      <c r="AX259" s="46" t="s">
        <v>338</v>
      </c>
      <c r="AY259" s="46" t="s">
        <v>339</v>
      </c>
      <c r="AZ259" s="46" t="s">
        <v>339</v>
      </c>
      <c r="BA259" s="47"/>
      <c r="BB259" s="2" t="str">
        <f t="shared" si="29"/>
        <v>Index of produced paper and paperboard volume to industrial roundwood production ||Index</v>
      </c>
      <c r="BC259" s="137"/>
      <c r="BD259" s="62"/>
      <c r="BE259" s="62"/>
      <c r="BF259" s="17"/>
      <c r="BG259" s="62"/>
      <c r="BH259" s="62"/>
      <c r="BI259" s="62"/>
      <c r="BJ259" s="17"/>
      <c r="BK259" s="17"/>
    </row>
    <row r="260" spans="1:63" ht="19.75" customHeight="1" outlineLevel="1" x14ac:dyDescent="0.35">
      <c r="A260" s="17"/>
      <c r="B260" s="140" t="s">
        <v>723</v>
      </c>
      <c r="C260" s="139"/>
      <c r="D260" s="147" t="s">
        <v>719</v>
      </c>
      <c r="E260" s="123" t="s">
        <v>338</v>
      </c>
      <c r="F260" s="52"/>
      <c r="G260" s="52">
        <v>2020</v>
      </c>
      <c r="H260" s="52">
        <v>2.1600000000000001E-2</v>
      </c>
      <c r="I260" s="52">
        <v>2.1600000000000001E-2</v>
      </c>
      <c r="J260" s="52">
        <v>2.1600000000000001E-2</v>
      </c>
      <c r="K260" s="52">
        <v>2.1600000000000001E-2</v>
      </c>
      <c r="L260" s="52">
        <v>2.1600000000000001E-2</v>
      </c>
      <c r="M260" s="52">
        <v>2.1600000000000001E-2</v>
      </c>
      <c r="N260" s="52">
        <v>2.1600000000000001E-2</v>
      </c>
      <c r="O260" s="52">
        <v>2.1600000000000001E-2</v>
      </c>
      <c r="P260" s="52">
        <v>2.1600000000000001E-2</v>
      </c>
      <c r="Q260" s="52">
        <v>2.1600000000000001E-2</v>
      </c>
      <c r="R260" s="52">
        <v>2.1600000000000001E-2</v>
      </c>
      <c r="S260" s="52">
        <v>2.1600000000000001E-2</v>
      </c>
      <c r="T260" s="52">
        <v>2.1600000000000001E-2</v>
      </c>
      <c r="U260" s="52">
        <v>2.1600000000000001E-2</v>
      </c>
      <c r="V260" s="52">
        <v>2.1600000000000001E-2</v>
      </c>
      <c r="W260" s="52">
        <v>2.1600000000000001E-2</v>
      </c>
      <c r="X260" s="52">
        <v>2.1600000000000001E-2</v>
      </c>
      <c r="Y260" s="52">
        <v>2.1600000000000001E-2</v>
      </c>
      <c r="Z260" s="52">
        <v>2.1600000000000001E-2</v>
      </c>
      <c r="AA260" s="52">
        <v>2.1600000000000001E-2</v>
      </c>
      <c r="AB260" s="52">
        <v>2.1600000000000001E-2</v>
      </c>
      <c r="AC260" s="52">
        <v>2.1600000000000001E-2</v>
      </c>
      <c r="AD260" s="52">
        <v>2.1600000000000001E-2</v>
      </c>
      <c r="AE260" s="52">
        <v>2.1600000000000001E-2</v>
      </c>
      <c r="AF260" s="52">
        <v>2.1600000000000001E-2</v>
      </c>
      <c r="AG260" s="52">
        <v>2.1600000000000001E-2</v>
      </c>
      <c r="AH260" s="52">
        <v>2.1600000000000001E-2</v>
      </c>
      <c r="AI260" s="52">
        <v>2.1600000000000001E-2</v>
      </c>
      <c r="AJ260" s="52">
        <v>2.1600000000000001E-2</v>
      </c>
      <c r="AK260" s="52">
        <v>2.1600000000000001E-2</v>
      </c>
      <c r="AL260" s="52">
        <v>2.1600000000000001E-2</v>
      </c>
      <c r="AM260" s="52">
        <v>2.1600000000000001E-2</v>
      </c>
      <c r="AN260" s="52" t="s">
        <v>720</v>
      </c>
      <c r="AO260" s="171"/>
      <c r="AP260" s="46" t="s">
        <v>339</v>
      </c>
      <c r="AQ260" s="46" t="s">
        <v>339</v>
      </c>
      <c r="AR260" s="46" t="s">
        <v>339</v>
      </c>
      <c r="AS260" s="46" t="s">
        <v>339</v>
      </c>
      <c r="AT260" s="46" t="s">
        <v>339</v>
      </c>
      <c r="AU260" s="46" t="s">
        <v>339</v>
      </c>
      <c r="AV260" s="46" t="s">
        <v>339</v>
      </c>
      <c r="AW260" s="46" t="s">
        <v>339</v>
      </c>
      <c r="AX260" s="46" t="s">
        <v>338</v>
      </c>
      <c r="AY260" s="46" t="s">
        <v>339</v>
      </c>
      <c r="AZ260" s="46" t="s">
        <v>339</v>
      </c>
      <c r="BA260" s="47"/>
      <c r="BB260" s="2" t="str">
        <f t="shared" si="29"/>
        <v>Index of produced semi-chemical wood pulp volume to industrial roundwood production ||Index</v>
      </c>
      <c r="BC260" s="137"/>
      <c r="BD260" s="57"/>
      <c r="BE260" s="57"/>
      <c r="BF260" s="17"/>
      <c r="BG260" s="57"/>
      <c r="BH260" s="57"/>
      <c r="BI260" s="57"/>
      <c r="BJ260" s="57"/>
      <c r="BK260" s="57"/>
    </row>
    <row r="261" spans="1:63" outlineLevel="1" x14ac:dyDescent="0.35">
      <c r="A261" s="17"/>
      <c r="B261" s="178" t="s">
        <v>725</v>
      </c>
      <c r="C261" s="179"/>
      <c r="D261" s="141" t="s">
        <v>215</v>
      </c>
      <c r="E261" s="123" t="s">
        <v>338</v>
      </c>
      <c r="F261" s="52"/>
      <c r="G261" s="52">
        <v>2020</v>
      </c>
      <c r="H261" s="52">
        <v>292784.64000000001</v>
      </c>
      <c r="I261" s="52">
        <v>292784.64000000001</v>
      </c>
      <c r="J261" s="52">
        <v>293019.26946896635</v>
      </c>
      <c r="K261" s="52">
        <v>293048.75002516765</v>
      </c>
      <c r="L261" s="52">
        <v>293064.58398653794</v>
      </c>
      <c r="M261" s="52">
        <v>293152.65203953121</v>
      </c>
      <c r="N261" s="52">
        <v>293226.72872941772</v>
      </c>
      <c r="O261" s="52">
        <v>293286.36226196104</v>
      </c>
      <c r="P261" s="52">
        <v>293341.47909010912</v>
      </c>
      <c r="Q261" s="52">
        <v>293391.63523871143</v>
      </c>
      <c r="R261" s="52">
        <v>293440.67533316603</v>
      </c>
      <c r="S261" s="52">
        <v>293488.79756745644</v>
      </c>
      <c r="T261" s="52">
        <v>293537.63259740215</v>
      </c>
      <c r="U261" s="52">
        <v>293586.41712033283</v>
      </c>
      <c r="V261" s="52">
        <v>293635.17276004585</v>
      </c>
      <c r="W261" s="52">
        <v>293682.48988728365</v>
      </c>
      <c r="X261" s="52">
        <v>293725.80414659635</v>
      </c>
      <c r="Y261" s="52">
        <v>293766.91833496606</v>
      </c>
      <c r="Z261" s="52">
        <v>293808.2473546337</v>
      </c>
      <c r="AA261" s="52">
        <v>293850.56616098515</v>
      </c>
      <c r="AB261" s="52">
        <v>293891.99478910048</v>
      </c>
      <c r="AC261" s="52">
        <v>293933.42472233123</v>
      </c>
      <c r="AD261" s="52">
        <v>293976.06477447448</v>
      </c>
      <c r="AE261" s="52">
        <v>294018.33395986637</v>
      </c>
      <c r="AF261" s="52">
        <v>294059.97728077875</v>
      </c>
      <c r="AG261" s="52">
        <v>294099.40162196476</v>
      </c>
      <c r="AH261" s="52">
        <v>294139.71941573342</v>
      </c>
      <c r="AI261" s="52">
        <v>294179.19600119517</v>
      </c>
      <c r="AJ261" s="52">
        <v>294218.25273407821</v>
      </c>
      <c r="AK261" s="52">
        <v>294256.61691383447</v>
      </c>
      <c r="AL261" s="52">
        <v>294294.20368345024</v>
      </c>
      <c r="AM261" s="52">
        <v>294331.2993949221</v>
      </c>
      <c r="AN261" s="52" t="s">
        <v>724</v>
      </c>
      <c r="AO261" s="52">
        <v>2022</v>
      </c>
      <c r="AP261" s="46" t="s">
        <v>339</v>
      </c>
      <c r="AQ261" s="46" t="s">
        <v>339</v>
      </c>
      <c r="AR261" s="46" t="s">
        <v>339</v>
      </c>
      <c r="AS261" s="46" t="s">
        <v>339</v>
      </c>
      <c r="AT261" s="46" t="s">
        <v>339</v>
      </c>
      <c r="AU261" s="46" t="s">
        <v>339</v>
      </c>
      <c r="AV261" s="46" t="s">
        <v>339</v>
      </c>
      <c r="AW261" s="46" t="s">
        <v>339</v>
      </c>
      <c r="AX261" s="46" t="s">
        <v>339</v>
      </c>
      <c r="AY261" s="46" t="s">
        <v>656</v>
      </c>
      <c r="AZ261" s="46" t="s">
        <v>339</v>
      </c>
      <c r="BA261" s="47"/>
      <c r="BB261" s="2" t="str">
        <f t="shared" si="28"/>
        <v>Industrial waste generation, biodegradable origin||t</v>
      </c>
      <c r="BC261" s="137"/>
      <c r="BD261" s="57"/>
      <c r="BE261" s="57"/>
      <c r="BF261" s="17"/>
      <c r="BG261" s="57"/>
      <c r="BH261" s="57"/>
      <c r="BI261" s="57"/>
      <c r="BJ261" s="57"/>
      <c r="BK261" s="57"/>
    </row>
    <row r="262" spans="1:63" outlineLevel="1" x14ac:dyDescent="0.35">
      <c r="A262" s="17"/>
      <c r="B262" s="178"/>
      <c r="C262" s="179"/>
      <c r="D262" s="141"/>
      <c r="E262" s="123"/>
      <c r="F262" s="52"/>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52"/>
      <c r="AJ262" s="52"/>
      <c r="AK262" s="52"/>
      <c r="AL262" s="52"/>
      <c r="AM262" s="52"/>
      <c r="AN262" s="52"/>
      <c r="AO262" s="52"/>
      <c r="AP262" s="46"/>
      <c r="AQ262" s="46"/>
      <c r="AR262" s="46"/>
      <c r="AS262" s="46"/>
      <c r="AT262" s="46"/>
      <c r="AU262" s="46"/>
      <c r="AV262" s="46"/>
      <c r="AW262" s="46"/>
      <c r="AX262" s="46"/>
      <c r="AY262" s="46"/>
      <c r="AZ262" s="46"/>
      <c r="BA262" s="47"/>
      <c r="BB262" s="2" t="str">
        <f t="shared" si="28"/>
        <v>||</v>
      </c>
      <c r="BC262" s="137"/>
      <c r="BD262" s="62"/>
      <c r="BE262" s="62"/>
      <c r="BF262" s="17"/>
      <c r="BG262" s="62"/>
      <c r="BH262" s="62"/>
      <c r="BI262" s="62"/>
      <c r="BJ262" s="17"/>
      <c r="BK262" s="17"/>
    </row>
    <row r="263" spans="1:63" outlineLevel="1" x14ac:dyDescent="0.35">
      <c r="A263" s="17"/>
      <c r="B263" s="178"/>
      <c r="C263" s="179"/>
      <c r="D263" s="141"/>
      <c r="E263" s="123"/>
      <c r="F263" s="52"/>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c r="AI263" s="52"/>
      <c r="AJ263" s="52"/>
      <c r="AK263" s="52"/>
      <c r="AL263" s="52"/>
      <c r="AM263" s="52"/>
      <c r="AN263" s="52"/>
      <c r="AO263" s="52"/>
      <c r="AP263" s="46"/>
      <c r="AQ263" s="46"/>
      <c r="AR263" s="46"/>
      <c r="AS263" s="46"/>
      <c r="AT263" s="46"/>
      <c r="AU263" s="46"/>
      <c r="AV263" s="46"/>
      <c r="AW263" s="46"/>
      <c r="AX263" s="46"/>
      <c r="AY263" s="46"/>
      <c r="AZ263" s="46"/>
      <c r="BA263" s="47"/>
      <c r="BB263" s="2" t="str">
        <f t="shared" si="28"/>
        <v>||</v>
      </c>
      <c r="BC263" s="137"/>
      <c r="BD263" s="57"/>
      <c r="BE263" s="57"/>
      <c r="BF263" s="17"/>
      <c r="BG263" s="57"/>
      <c r="BH263" s="57"/>
      <c r="BI263" s="57"/>
      <c r="BJ263" s="57"/>
      <c r="BK263" s="57"/>
    </row>
    <row r="264" spans="1:63" outlineLevel="1" x14ac:dyDescent="0.35">
      <c r="A264" s="17"/>
      <c r="B264" s="178"/>
      <c r="C264" s="179"/>
      <c r="D264" s="141"/>
      <c r="E264" s="123"/>
      <c r="F264" s="52"/>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2"/>
      <c r="AK264" s="52"/>
      <c r="AL264" s="52"/>
      <c r="AM264" s="52"/>
      <c r="AN264" s="52"/>
      <c r="AO264" s="52"/>
      <c r="AP264" s="46"/>
      <c r="AQ264" s="46"/>
      <c r="AR264" s="46"/>
      <c r="AS264" s="46"/>
      <c r="AT264" s="46"/>
      <c r="AU264" s="46"/>
      <c r="AV264" s="46"/>
      <c r="AW264" s="46"/>
      <c r="AX264" s="46"/>
      <c r="AY264" s="46"/>
      <c r="AZ264" s="46"/>
      <c r="BA264" s="47"/>
      <c r="BB264" s="2" t="str">
        <f t="shared" si="28"/>
        <v>||</v>
      </c>
      <c r="BC264" s="137"/>
      <c r="BD264" s="62"/>
      <c r="BE264" s="62"/>
      <c r="BF264" s="17"/>
      <c r="BG264" s="62"/>
      <c r="BH264" s="62"/>
      <c r="BI264" s="62"/>
      <c r="BJ264" s="17"/>
      <c r="BK264" s="17"/>
    </row>
    <row r="265" spans="1:63" outlineLevel="1" x14ac:dyDescent="0.35">
      <c r="A265" s="17"/>
      <c r="B265" s="178"/>
      <c r="C265" s="179"/>
      <c r="D265" s="141"/>
      <c r="E265" s="123"/>
      <c r="F265" s="52"/>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46"/>
      <c r="AQ265" s="46"/>
      <c r="AR265" s="46"/>
      <c r="AS265" s="46"/>
      <c r="AT265" s="46"/>
      <c r="AU265" s="46"/>
      <c r="AV265" s="46"/>
      <c r="AW265" s="46"/>
      <c r="AX265" s="46"/>
      <c r="AY265" s="46"/>
      <c r="AZ265" s="46"/>
      <c r="BA265" s="47"/>
      <c r="BB265" s="2" t="str">
        <f t="shared" si="28"/>
        <v>||</v>
      </c>
      <c r="BC265" s="137"/>
      <c r="BD265" s="57"/>
      <c r="BE265" s="57"/>
      <c r="BF265" s="17"/>
      <c r="BG265" s="57"/>
      <c r="BH265" s="57"/>
      <c r="BI265" s="57"/>
      <c r="BJ265" s="57"/>
      <c r="BK265" s="57"/>
    </row>
    <row r="266" spans="1:63" outlineLevel="1" x14ac:dyDescent="0.35">
      <c r="A266" s="17"/>
      <c r="B266" s="178"/>
      <c r="C266" s="179"/>
      <c r="D266" s="141"/>
      <c r="E266" s="123"/>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46"/>
      <c r="AQ266" s="46"/>
      <c r="AR266" s="46"/>
      <c r="AS266" s="46"/>
      <c r="AT266" s="46"/>
      <c r="AU266" s="46"/>
      <c r="AV266" s="46"/>
      <c r="AW266" s="46"/>
      <c r="AX266" s="46"/>
      <c r="AY266" s="46"/>
      <c r="AZ266" s="46"/>
      <c r="BA266" s="47"/>
      <c r="BB266" s="2" t="str">
        <f t="shared" si="28"/>
        <v>||</v>
      </c>
      <c r="BC266" s="137"/>
      <c r="BD266" s="62"/>
      <c r="BE266" s="62"/>
      <c r="BF266" s="17"/>
      <c r="BG266" s="62"/>
      <c r="BH266" s="62"/>
      <c r="BI266" s="62"/>
      <c r="BJ266" s="17"/>
      <c r="BK266" s="17"/>
    </row>
    <row r="267" spans="1:63" outlineLevel="1" x14ac:dyDescent="0.35">
      <c r="A267" s="17"/>
      <c r="B267" s="178"/>
      <c r="C267" s="179"/>
      <c r="D267" s="141"/>
      <c r="E267" s="123"/>
      <c r="F267" s="52"/>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46"/>
      <c r="AQ267" s="46"/>
      <c r="AR267" s="46"/>
      <c r="AS267" s="46"/>
      <c r="AT267" s="46"/>
      <c r="AU267" s="46"/>
      <c r="AV267" s="46"/>
      <c r="AW267" s="46"/>
      <c r="AX267" s="46"/>
      <c r="AY267" s="46"/>
      <c r="AZ267" s="46"/>
      <c r="BA267" s="47"/>
      <c r="BB267" s="2" t="str">
        <f t="shared" si="28"/>
        <v>||</v>
      </c>
      <c r="BC267" s="137"/>
      <c r="BD267" s="57"/>
      <c r="BE267" s="57"/>
      <c r="BF267" s="17"/>
      <c r="BG267" s="57"/>
      <c r="BH267" s="57"/>
      <c r="BI267" s="57"/>
      <c r="BJ267" s="57"/>
      <c r="BK267" s="57"/>
    </row>
    <row r="268" spans="1:63" outlineLevel="1" x14ac:dyDescent="0.35">
      <c r="A268" s="17"/>
      <c r="B268" s="178"/>
      <c r="C268" s="179"/>
      <c r="D268" s="141"/>
      <c r="E268" s="123"/>
      <c r="F268" s="52"/>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46"/>
      <c r="AQ268" s="46"/>
      <c r="AR268" s="46"/>
      <c r="AS268" s="46"/>
      <c r="AT268" s="46"/>
      <c r="AU268" s="46"/>
      <c r="AV268" s="46"/>
      <c r="AW268" s="46"/>
      <c r="AX268" s="46"/>
      <c r="AY268" s="46"/>
      <c r="AZ268" s="46"/>
      <c r="BA268" s="47"/>
      <c r="BB268" s="2" t="str">
        <f t="shared" si="28"/>
        <v>||</v>
      </c>
      <c r="BC268" s="137"/>
      <c r="BD268" s="62"/>
      <c r="BE268" s="62"/>
      <c r="BF268" s="17"/>
      <c r="BG268" s="62"/>
      <c r="BH268" s="62"/>
      <c r="BI268" s="62"/>
      <c r="BJ268" s="17"/>
      <c r="BK268" s="17"/>
    </row>
    <row r="269" spans="1:63" outlineLevel="1" x14ac:dyDescent="0.35">
      <c r="A269" s="17"/>
      <c r="B269" s="178"/>
      <c r="C269" s="179"/>
      <c r="D269" s="141"/>
      <c r="E269" s="123"/>
      <c r="F269" s="52"/>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46"/>
      <c r="AQ269" s="46"/>
      <c r="AR269" s="46"/>
      <c r="AS269" s="46"/>
      <c r="AT269" s="46"/>
      <c r="AU269" s="46"/>
      <c r="AV269" s="46"/>
      <c r="AW269" s="46"/>
      <c r="AX269" s="46"/>
      <c r="AY269" s="46"/>
      <c r="AZ269" s="46"/>
      <c r="BA269" s="47"/>
      <c r="BB269" s="2" t="str">
        <f t="shared" si="28"/>
        <v>||</v>
      </c>
      <c r="BC269" s="137"/>
      <c r="BD269" s="57"/>
      <c r="BE269" s="57"/>
      <c r="BF269" s="17"/>
      <c r="BG269" s="57"/>
      <c r="BH269" s="57"/>
      <c r="BI269" s="57"/>
      <c r="BJ269" s="57"/>
      <c r="BK269" s="57"/>
    </row>
    <row r="270" spans="1:63" outlineLevel="1" x14ac:dyDescent="0.35">
      <c r="A270" s="17"/>
      <c r="B270" s="178"/>
      <c r="C270" s="179"/>
      <c r="D270" s="141"/>
      <c r="E270" s="123"/>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46"/>
      <c r="AQ270" s="46"/>
      <c r="AR270" s="46"/>
      <c r="AS270" s="46"/>
      <c r="AT270" s="46"/>
      <c r="AU270" s="46"/>
      <c r="AV270" s="46"/>
      <c r="AW270" s="46"/>
      <c r="AX270" s="46"/>
      <c r="AY270" s="46"/>
      <c r="AZ270" s="46"/>
      <c r="BA270" s="47"/>
      <c r="BB270" s="2" t="str">
        <f t="shared" si="28"/>
        <v>||</v>
      </c>
      <c r="BC270" s="137"/>
      <c r="BD270" s="57"/>
      <c r="BE270" s="57"/>
      <c r="BF270" s="17"/>
      <c r="BG270" s="57"/>
      <c r="BH270" s="57"/>
      <c r="BI270" s="57"/>
      <c r="BJ270" s="57"/>
      <c r="BK270" s="57"/>
    </row>
    <row r="271" spans="1:63" outlineLevel="1" x14ac:dyDescent="0.35">
      <c r="A271" s="17"/>
      <c r="B271" s="178"/>
      <c r="C271" s="179"/>
      <c r="D271" s="141"/>
      <c r="E271" s="123"/>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46"/>
      <c r="AQ271" s="46"/>
      <c r="AR271" s="46"/>
      <c r="AS271" s="46"/>
      <c r="AT271" s="46"/>
      <c r="AU271" s="46"/>
      <c r="AV271" s="46"/>
      <c r="AW271" s="46"/>
      <c r="AX271" s="46"/>
      <c r="AY271" s="46"/>
      <c r="AZ271" s="46"/>
      <c r="BA271" s="47"/>
      <c r="BB271" s="2" t="str">
        <f t="shared" si="28"/>
        <v>||</v>
      </c>
      <c r="BC271" s="137"/>
      <c r="BD271" s="57"/>
      <c r="BE271" s="57"/>
      <c r="BF271" s="17"/>
      <c r="BG271" s="57"/>
      <c r="BH271" s="57"/>
      <c r="BI271" s="57"/>
      <c r="BJ271" s="57"/>
      <c r="BK271" s="57"/>
    </row>
    <row r="272" spans="1:63" outlineLevel="1" x14ac:dyDescent="0.35">
      <c r="A272" s="17"/>
      <c r="B272" s="178"/>
      <c r="C272" s="179"/>
      <c r="D272" s="141"/>
      <c r="E272" s="123"/>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46"/>
      <c r="AQ272" s="46"/>
      <c r="AR272" s="46"/>
      <c r="AS272" s="46"/>
      <c r="AT272" s="46"/>
      <c r="AU272" s="46"/>
      <c r="AV272" s="46"/>
      <c r="AW272" s="46"/>
      <c r="AX272" s="46"/>
      <c r="AY272" s="46"/>
      <c r="AZ272" s="46"/>
      <c r="BA272" s="47"/>
      <c r="BB272" s="2" t="str">
        <f t="shared" si="28"/>
        <v>||</v>
      </c>
      <c r="BC272" s="137"/>
      <c r="BD272" s="57"/>
      <c r="BE272" s="57"/>
      <c r="BF272" s="17"/>
      <c r="BG272" s="57"/>
      <c r="BH272" s="57"/>
      <c r="BI272" s="57"/>
      <c r="BJ272" s="57"/>
      <c r="BK272" s="57"/>
    </row>
    <row r="273" spans="1:63" outlineLevel="1" x14ac:dyDescent="0.35">
      <c r="A273" s="17"/>
      <c r="B273" s="178"/>
      <c r="C273" s="179"/>
      <c r="D273" s="141"/>
      <c r="E273" s="123"/>
      <c r="F273" s="52"/>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46"/>
      <c r="AQ273" s="46"/>
      <c r="AR273" s="46"/>
      <c r="AS273" s="46"/>
      <c r="AT273" s="46"/>
      <c r="AU273" s="46"/>
      <c r="AV273" s="46"/>
      <c r="AW273" s="46"/>
      <c r="AX273" s="46"/>
      <c r="AY273" s="46"/>
      <c r="AZ273" s="46"/>
      <c r="BA273" s="47"/>
      <c r="BB273" s="2" t="str">
        <f t="shared" si="28"/>
        <v>||</v>
      </c>
      <c r="BC273" s="137"/>
      <c r="BD273" s="57"/>
      <c r="BE273" s="57"/>
      <c r="BF273" s="17"/>
      <c r="BG273" s="57"/>
      <c r="BH273" s="57"/>
      <c r="BI273" s="57"/>
      <c r="BJ273" s="57"/>
      <c r="BK273" s="57"/>
    </row>
    <row r="274" spans="1:63" outlineLevel="1" x14ac:dyDescent="0.35">
      <c r="A274" s="17"/>
      <c r="B274" s="178"/>
      <c r="C274" s="179"/>
      <c r="D274" s="141"/>
      <c r="E274" s="123"/>
      <c r="F274" s="52"/>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c r="AI274" s="52"/>
      <c r="AJ274" s="52"/>
      <c r="AK274" s="52"/>
      <c r="AL274" s="52"/>
      <c r="AM274" s="52"/>
      <c r="AN274" s="52"/>
      <c r="AO274" s="52"/>
      <c r="AP274" s="46"/>
      <c r="AQ274" s="46"/>
      <c r="AR274" s="46"/>
      <c r="AS274" s="46"/>
      <c r="AT274" s="46"/>
      <c r="AU274" s="46"/>
      <c r="AV274" s="46"/>
      <c r="AW274" s="46"/>
      <c r="AX274" s="46"/>
      <c r="AY274" s="46"/>
      <c r="AZ274" s="46"/>
      <c r="BA274" s="47"/>
      <c r="BB274" s="2" t="str">
        <f t="shared" si="28"/>
        <v>||</v>
      </c>
      <c r="BC274" s="137"/>
      <c r="BD274" s="57"/>
      <c r="BE274" s="57"/>
      <c r="BF274" s="17"/>
      <c r="BG274" s="57"/>
      <c r="BH274" s="57"/>
      <c r="BI274" s="57"/>
      <c r="BJ274" s="57"/>
      <c r="BK274" s="57"/>
    </row>
    <row r="275" spans="1:63" outlineLevel="1" x14ac:dyDescent="0.35">
      <c r="A275" s="17"/>
      <c r="B275" s="178"/>
      <c r="C275" s="179"/>
      <c r="D275" s="141"/>
      <c r="E275" s="123"/>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2"/>
      <c r="AF275" s="52"/>
      <c r="AG275" s="52"/>
      <c r="AH275" s="52"/>
      <c r="AI275" s="52"/>
      <c r="AJ275" s="52"/>
      <c r="AK275" s="52"/>
      <c r="AL275" s="52"/>
      <c r="AM275" s="52"/>
      <c r="AN275" s="52"/>
      <c r="AO275" s="52"/>
      <c r="AP275" s="46"/>
      <c r="AQ275" s="46"/>
      <c r="AR275" s="46"/>
      <c r="AS275" s="46"/>
      <c r="AT275" s="46"/>
      <c r="AU275" s="46"/>
      <c r="AV275" s="46"/>
      <c r="AW275" s="46"/>
      <c r="AX275" s="46"/>
      <c r="AY275" s="46"/>
      <c r="AZ275" s="46"/>
      <c r="BA275" s="47"/>
      <c r="BB275" s="2" t="str">
        <f t="shared" si="28"/>
        <v>||</v>
      </c>
      <c r="BC275" s="137"/>
      <c r="BD275" s="57"/>
      <c r="BE275" s="57"/>
      <c r="BF275" s="17"/>
      <c r="BG275" s="57"/>
      <c r="BH275" s="57"/>
      <c r="BI275" s="57"/>
      <c r="BJ275" s="57"/>
      <c r="BK275" s="57"/>
    </row>
    <row r="276" spans="1:63" outlineLevel="1" x14ac:dyDescent="0.35">
      <c r="A276" s="17"/>
      <c r="B276" s="178"/>
      <c r="C276" s="179"/>
      <c r="D276" s="141"/>
      <c r="E276" s="123"/>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52"/>
      <c r="AK276" s="52"/>
      <c r="AL276" s="52"/>
      <c r="AM276" s="52"/>
      <c r="AN276" s="52"/>
      <c r="AO276" s="52"/>
      <c r="AP276" s="46"/>
      <c r="AQ276" s="46"/>
      <c r="AR276" s="46"/>
      <c r="AS276" s="46"/>
      <c r="AT276" s="46"/>
      <c r="AU276" s="46"/>
      <c r="AV276" s="46"/>
      <c r="AW276" s="46"/>
      <c r="AX276" s="46"/>
      <c r="AY276" s="46"/>
      <c r="AZ276" s="46"/>
      <c r="BA276" s="47"/>
      <c r="BB276" s="2" t="str">
        <f t="shared" si="28"/>
        <v>||</v>
      </c>
      <c r="BC276" s="137"/>
      <c r="BD276" s="57"/>
      <c r="BE276" s="57"/>
      <c r="BF276" s="17"/>
      <c r="BG276" s="57"/>
      <c r="BH276" s="57"/>
      <c r="BI276" s="57"/>
      <c r="BJ276" s="57"/>
      <c r="BK276" s="57"/>
    </row>
    <row r="277" spans="1:63" outlineLevel="1" x14ac:dyDescent="0.35">
      <c r="A277" s="17"/>
      <c r="B277" s="178"/>
      <c r="C277" s="179"/>
      <c r="D277" s="141"/>
      <c r="E277" s="123"/>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c r="AI277" s="52"/>
      <c r="AJ277" s="52"/>
      <c r="AK277" s="52"/>
      <c r="AL277" s="52"/>
      <c r="AM277" s="52"/>
      <c r="AN277" s="52"/>
      <c r="AO277" s="52"/>
      <c r="AP277" s="46"/>
      <c r="AQ277" s="46"/>
      <c r="AR277" s="46"/>
      <c r="AS277" s="46"/>
      <c r="AT277" s="46"/>
      <c r="AU277" s="46"/>
      <c r="AV277" s="46"/>
      <c r="AW277" s="46"/>
      <c r="AX277" s="46"/>
      <c r="AY277" s="46"/>
      <c r="AZ277" s="46"/>
      <c r="BA277" s="47"/>
      <c r="BB277" s="2" t="str">
        <f t="shared" si="28"/>
        <v>||</v>
      </c>
      <c r="BC277" s="137"/>
      <c r="BD277" s="57"/>
      <c r="BE277" s="57"/>
      <c r="BF277" s="17"/>
      <c r="BG277" s="57"/>
      <c r="BH277" s="57"/>
      <c r="BI277" s="57"/>
      <c r="BJ277" s="57"/>
      <c r="BK277" s="57"/>
    </row>
    <row r="278" spans="1:63" outlineLevel="1" x14ac:dyDescent="0.35">
      <c r="A278" s="17"/>
      <c r="B278" s="178"/>
      <c r="C278" s="179"/>
      <c r="D278" s="141"/>
      <c r="E278" s="123"/>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52"/>
      <c r="AJ278" s="52"/>
      <c r="AK278" s="52"/>
      <c r="AL278" s="52"/>
      <c r="AM278" s="52"/>
      <c r="AN278" s="52"/>
      <c r="AO278" s="52"/>
      <c r="AP278" s="46"/>
      <c r="AQ278" s="46"/>
      <c r="AR278" s="46"/>
      <c r="AS278" s="46"/>
      <c r="AT278" s="46"/>
      <c r="AU278" s="46"/>
      <c r="AV278" s="46"/>
      <c r="AW278" s="46"/>
      <c r="AX278" s="46"/>
      <c r="AY278" s="46"/>
      <c r="AZ278" s="46"/>
      <c r="BA278" s="47"/>
      <c r="BB278" s="2" t="str">
        <f t="shared" si="28"/>
        <v>||</v>
      </c>
      <c r="BC278" s="137"/>
      <c r="BD278" s="57"/>
      <c r="BE278" s="57"/>
      <c r="BF278" s="17"/>
      <c r="BG278" s="57"/>
      <c r="BH278" s="57"/>
      <c r="BI278" s="57"/>
      <c r="BJ278" s="57"/>
      <c r="BK278" s="57"/>
    </row>
    <row r="279" spans="1:63" outlineLevel="1" x14ac:dyDescent="0.35">
      <c r="A279" s="17"/>
      <c r="B279" s="178"/>
      <c r="C279" s="179"/>
      <c r="D279" s="141"/>
      <c r="E279" s="123"/>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c r="AJ279" s="52"/>
      <c r="AK279" s="52"/>
      <c r="AL279" s="52"/>
      <c r="AM279" s="52"/>
      <c r="AN279" s="52"/>
      <c r="AO279" s="52"/>
      <c r="AP279" s="46"/>
      <c r="AQ279" s="46"/>
      <c r="AR279" s="46"/>
      <c r="AS279" s="46"/>
      <c r="AT279" s="46"/>
      <c r="AU279" s="46"/>
      <c r="AV279" s="46"/>
      <c r="AW279" s="46"/>
      <c r="AX279" s="46"/>
      <c r="AY279" s="46"/>
      <c r="AZ279" s="46"/>
      <c r="BA279" s="47"/>
      <c r="BB279" s="2" t="str">
        <f t="shared" si="28"/>
        <v>||</v>
      </c>
      <c r="BC279" s="137"/>
      <c r="BD279" s="57"/>
      <c r="BE279" s="57"/>
      <c r="BF279" s="17"/>
      <c r="BG279" s="57"/>
      <c r="BH279" s="57"/>
      <c r="BI279" s="57"/>
      <c r="BJ279" s="57"/>
      <c r="BK279" s="57"/>
    </row>
    <row r="280" spans="1:63" outlineLevel="1" x14ac:dyDescent="0.35">
      <c r="A280" s="17"/>
      <c r="B280" s="178"/>
      <c r="C280" s="179"/>
      <c r="D280" s="141"/>
      <c r="E280" s="123"/>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46"/>
      <c r="AQ280" s="46"/>
      <c r="AR280" s="46"/>
      <c r="AS280" s="46"/>
      <c r="AT280" s="46"/>
      <c r="AU280" s="46"/>
      <c r="AV280" s="46"/>
      <c r="AW280" s="46"/>
      <c r="AX280" s="46"/>
      <c r="AY280" s="46"/>
      <c r="AZ280" s="46"/>
      <c r="BA280" s="47"/>
      <c r="BB280" s="2" t="str">
        <f t="shared" si="28"/>
        <v>||</v>
      </c>
      <c r="BC280" s="137"/>
      <c r="BD280" s="57"/>
      <c r="BE280" s="57"/>
      <c r="BF280" s="17"/>
      <c r="BG280" s="57"/>
      <c r="BH280" s="57"/>
      <c r="BI280" s="57"/>
      <c r="BJ280" s="57"/>
      <c r="BK280" s="57"/>
    </row>
    <row r="281" spans="1:63" outlineLevel="1" x14ac:dyDescent="0.35">
      <c r="A281" s="17"/>
      <c r="B281" s="178"/>
      <c r="C281" s="179"/>
      <c r="D281" s="141"/>
      <c r="E281" s="123"/>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46"/>
      <c r="AQ281" s="46"/>
      <c r="AR281" s="46"/>
      <c r="AS281" s="46"/>
      <c r="AT281" s="46"/>
      <c r="AU281" s="46"/>
      <c r="AV281" s="46"/>
      <c r="AW281" s="46"/>
      <c r="AX281" s="46"/>
      <c r="AY281" s="46"/>
      <c r="AZ281" s="46"/>
      <c r="BA281" s="47"/>
      <c r="BB281" s="2" t="str">
        <f t="shared" si="28"/>
        <v>||</v>
      </c>
      <c r="BC281" s="137"/>
      <c r="BD281" s="57"/>
      <c r="BE281" s="57"/>
      <c r="BF281" s="17"/>
      <c r="BG281" s="57"/>
      <c r="BH281" s="57"/>
      <c r="BI281" s="57"/>
      <c r="BJ281" s="57"/>
      <c r="BK281" s="57"/>
    </row>
    <row r="282" spans="1:63" outlineLevel="1" x14ac:dyDescent="0.35">
      <c r="A282" s="17"/>
      <c r="B282" s="178"/>
      <c r="C282" s="179"/>
      <c r="D282" s="141"/>
      <c r="E282" s="123"/>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46"/>
      <c r="AQ282" s="46"/>
      <c r="AR282" s="46"/>
      <c r="AS282" s="46"/>
      <c r="AT282" s="46"/>
      <c r="AU282" s="46"/>
      <c r="AV282" s="46"/>
      <c r="AW282" s="46"/>
      <c r="AX282" s="46"/>
      <c r="AY282" s="46"/>
      <c r="AZ282" s="46"/>
      <c r="BA282" s="47"/>
      <c r="BB282" s="2" t="str">
        <f t="shared" si="28"/>
        <v>||</v>
      </c>
      <c r="BC282" s="137"/>
      <c r="BD282" s="57"/>
      <c r="BE282" s="57"/>
      <c r="BF282" s="17"/>
      <c r="BG282" s="57"/>
      <c r="BH282" s="57"/>
      <c r="BI282" s="57"/>
      <c r="BJ282" s="57"/>
      <c r="BK282" s="57"/>
    </row>
    <row r="283" spans="1:63" outlineLevel="1" x14ac:dyDescent="0.35">
      <c r="A283" s="17"/>
      <c r="B283" s="178"/>
      <c r="C283" s="179"/>
      <c r="D283" s="141"/>
      <c r="E283" s="123"/>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46"/>
      <c r="AQ283" s="46"/>
      <c r="AR283" s="46"/>
      <c r="AS283" s="46"/>
      <c r="AT283" s="46"/>
      <c r="AU283" s="46"/>
      <c r="AV283" s="46"/>
      <c r="AW283" s="46"/>
      <c r="AX283" s="46"/>
      <c r="AY283" s="46"/>
      <c r="AZ283" s="46"/>
      <c r="BA283" s="47"/>
      <c r="BB283" s="2" t="str">
        <f t="shared" ref="BB283:BB347" si="30">CONCATENATE(B283,"|","|",D283)</f>
        <v>||</v>
      </c>
      <c r="BC283" s="137"/>
      <c r="BD283" s="57"/>
      <c r="BE283" s="57"/>
      <c r="BF283" s="17"/>
      <c r="BG283" s="57"/>
      <c r="BH283" s="57"/>
      <c r="BI283" s="57"/>
      <c r="BJ283" s="57"/>
      <c r="BK283" s="57"/>
    </row>
    <row r="284" spans="1:63" outlineLevel="1" x14ac:dyDescent="0.35">
      <c r="A284" s="17"/>
      <c r="B284" s="178"/>
      <c r="C284" s="179"/>
      <c r="D284" s="141"/>
      <c r="E284" s="123"/>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46"/>
      <c r="AQ284" s="46"/>
      <c r="AR284" s="46"/>
      <c r="AS284" s="46"/>
      <c r="AT284" s="46"/>
      <c r="AU284" s="46"/>
      <c r="AV284" s="46"/>
      <c r="AW284" s="46"/>
      <c r="AX284" s="46"/>
      <c r="AY284" s="46"/>
      <c r="AZ284" s="46"/>
      <c r="BA284" s="47"/>
      <c r="BB284" s="2" t="str">
        <f t="shared" si="30"/>
        <v>||</v>
      </c>
      <c r="BC284" s="137"/>
      <c r="BD284" s="57"/>
      <c r="BE284" s="57"/>
      <c r="BF284" s="17"/>
      <c r="BG284" s="57"/>
      <c r="BH284" s="57"/>
      <c r="BI284" s="57"/>
      <c r="BJ284" s="57"/>
      <c r="BK284" s="57"/>
    </row>
    <row r="285" spans="1:63" outlineLevel="1" x14ac:dyDescent="0.35">
      <c r="A285" s="17"/>
      <c r="B285" s="178"/>
      <c r="C285" s="179"/>
      <c r="D285" s="141"/>
      <c r="E285" s="123"/>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46"/>
      <c r="AQ285" s="46"/>
      <c r="AR285" s="46"/>
      <c r="AS285" s="46"/>
      <c r="AT285" s="46"/>
      <c r="AU285" s="46"/>
      <c r="AV285" s="46"/>
      <c r="AW285" s="46"/>
      <c r="AX285" s="46"/>
      <c r="AY285" s="46"/>
      <c r="AZ285" s="46"/>
      <c r="BA285" s="47"/>
      <c r="BB285" s="2" t="str">
        <f t="shared" si="30"/>
        <v>||</v>
      </c>
      <c r="BC285" s="137"/>
      <c r="BD285" s="57"/>
      <c r="BE285" s="57"/>
      <c r="BF285" s="17"/>
      <c r="BG285" s="57"/>
      <c r="BH285" s="57"/>
      <c r="BI285" s="57"/>
      <c r="BJ285" s="57"/>
      <c r="BK285" s="57"/>
    </row>
    <row r="286" spans="1:63" outlineLevel="1" x14ac:dyDescent="0.35">
      <c r="A286" s="17"/>
      <c r="B286" s="178"/>
      <c r="C286" s="179"/>
      <c r="D286" s="141"/>
      <c r="E286" s="123"/>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46"/>
      <c r="AQ286" s="46"/>
      <c r="AR286" s="46"/>
      <c r="AS286" s="46"/>
      <c r="AT286" s="46"/>
      <c r="AU286" s="46"/>
      <c r="AV286" s="46"/>
      <c r="AW286" s="46"/>
      <c r="AX286" s="46"/>
      <c r="AY286" s="46"/>
      <c r="AZ286" s="46"/>
      <c r="BA286" s="47"/>
      <c r="BB286" s="2" t="str">
        <f t="shared" si="30"/>
        <v>||</v>
      </c>
      <c r="BC286" s="137"/>
      <c r="BD286" s="57"/>
      <c r="BE286" s="57"/>
      <c r="BF286" s="17"/>
      <c r="BG286" s="57"/>
      <c r="BH286" s="57"/>
      <c r="BI286" s="57"/>
      <c r="BJ286" s="57"/>
      <c r="BK286" s="57"/>
    </row>
    <row r="287" spans="1:63" outlineLevel="1" x14ac:dyDescent="0.35">
      <c r="A287" s="17"/>
      <c r="B287" s="178"/>
      <c r="C287" s="179"/>
      <c r="D287" s="141"/>
      <c r="E287" s="123"/>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c r="AI287" s="52"/>
      <c r="AJ287" s="52"/>
      <c r="AK287" s="52"/>
      <c r="AL287" s="52"/>
      <c r="AM287" s="52"/>
      <c r="AN287" s="52"/>
      <c r="AO287" s="52"/>
      <c r="AP287" s="46"/>
      <c r="AQ287" s="46"/>
      <c r="AR287" s="46"/>
      <c r="AS287" s="46"/>
      <c r="AT287" s="46"/>
      <c r="AU287" s="46"/>
      <c r="AV287" s="46"/>
      <c r="AW287" s="46"/>
      <c r="AX287" s="46"/>
      <c r="AY287" s="46"/>
      <c r="AZ287" s="46"/>
      <c r="BA287" s="47"/>
      <c r="BB287" s="2" t="str">
        <f t="shared" si="30"/>
        <v>||</v>
      </c>
      <c r="BC287" s="137"/>
      <c r="BD287" s="57"/>
      <c r="BE287" s="57"/>
      <c r="BF287" s="17"/>
      <c r="BG287" s="57"/>
      <c r="BH287" s="57"/>
      <c r="BI287" s="57"/>
      <c r="BJ287" s="57"/>
      <c r="BK287" s="57"/>
    </row>
    <row r="288" spans="1:63" outlineLevel="1" x14ac:dyDescent="0.35">
      <c r="A288" s="17"/>
      <c r="B288" s="178"/>
      <c r="C288" s="179"/>
      <c r="D288" s="141"/>
      <c r="E288" s="123"/>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c r="AD288" s="52"/>
      <c r="AE288" s="52"/>
      <c r="AF288" s="52"/>
      <c r="AG288" s="52"/>
      <c r="AH288" s="52"/>
      <c r="AI288" s="52"/>
      <c r="AJ288" s="52"/>
      <c r="AK288" s="52"/>
      <c r="AL288" s="52"/>
      <c r="AM288" s="52"/>
      <c r="AN288" s="52"/>
      <c r="AO288" s="52"/>
      <c r="AP288" s="46"/>
      <c r="AQ288" s="46"/>
      <c r="AR288" s="46"/>
      <c r="AS288" s="46"/>
      <c r="AT288" s="46"/>
      <c r="AU288" s="46"/>
      <c r="AV288" s="46"/>
      <c r="AW288" s="46"/>
      <c r="AX288" s="46"/>
      <c r="AY288" s="46"/>
      <c r="AZ288" s="46"/>
      <c r="BA288" s="47"/>
      <c r="BB288" s="2" t="str">
        <f t="shared" si="30"/>
        <v>||</v>
      </c>
      <c r="BC288" s="137"/>
      <c r="BD288" s="57"/>
      <c r="BE288" s="57"/>
      <c r="BF288" s="17"/>
      <c r="BG288" s="57"/>
      <c r="BH288" s="57"/>
      <c r="BI288" s="57"/>
      <c r="BJ288" s="57"/>
      <c r="BK288" s="57"/>
    </row>
    <row r="289" spans="1:63" outlineLevel="1" x14ac:dyDescent="0.35">
      <c r="A289" s="17"/>
      <c r="B289" s="178"/>
      <c r="C289" s="179"/>
      <c r="D289" s="141"/>
      <c r="E289" s="123"/>
      <c r="F289" s="52"/>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c r="AI289" s="52"/>
      <c r="AJ289" s="52"/>
      <c r="AK289" s="52"/>
      <c r="AL289" s="52"/>
      <c r="AM289" s="52"/>
      <c r="AN289" s="52"/>
      <c r="AO289" s="52"/>
      <c r="AP289" s="46"/>
      <c r="AQ289" s="46"/>
      <c r="AR289" s="46"/>
      <c r="AS289" s="46"/>
      <c r="AT289" s="46"/>
      <c r="AU289" s="46"/>
      <c r="AV289" s="46"/>
      <c r="AW289" s="46"/>
      <c r="AX289" s="46"/>
      <c r="AY289" s="46"/>
      <c r="AZ289" s="46"/>
      <c r="BA289" s="47"/>
      <c r="BB289" s="2" t="str">
        <f t="shared" si="30"/>
        <v>||</v>
      </c>
      <c r="BC289" s="137"/>
      <c r="BD289" s="57"/>
      <c r="BE289" s="57"/>
      <c r="BF289" s="17"/>
      <c r="BG289" s="57"/>
      <c r="BH289" s="57"/>
      <c r="BI289" s="57"/>
      <c r="BJ289" s="57"/>
      <c r="BK289" s="57"/>
    </row>
    <row r="290" spans="1:63" outlineLevel="1" x14ac:dyDescent="0.35">
      <c r="A290" s="17"/>
      <c r="B290" s="178"/>
      <c r="C290" s="179"/>
      <c r="D290" s="141"/>
      <c r="E290" s="123"/>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46"/>
      <c r="AQ290" s="46"/>
      <c r="AR290" s="46"/>
      <c r="AS290" s="46"/>
      <c r="AT290" s="46"/>
      <c r="AU290" s="46"/>
      <c r="AV290" s="46"/>
      <c r="AW290" s="46"/>
      <c r="AX290" s="46"/>
      <c r="AY290" s="46"/>
      <c r="AZ290" s="46"/>
      <c r="BA290" s="47"/>
      <c r="BB290" s="2" t="str">
        <f t="shared" si="30"/>
        <v>||</v>
      </c>
      <c r="BC290" s="137"/>
      <c r="BD290" s="57"/>
      <c r="BE290" s="57"/>
      <c r="BF290" s="17"/>
      <c r="BG290" s="57"/>
      <c r="BH290" s="57"/>
      <c r="BI290" s="57"/>
      <c r="BJ290" s="57"/>
      <c r="BK290" s="57"/>
    </row>
    <row r="291" spans="1:63" outlineLevel="1" x14ac:dyDescent="0.35">
      <c r="A291" s="17"/>
      <c r="B291" s="178"/>
      <c r="C291" s="179"/>
      <c r="D291" s="141"/>
      <c r="E291" s="123"/>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46"/>
      <c r="AQ291" s="46"/>
      <c r="AR291" s="46"/>
      <c r="AS291" s="46"/>
      <c r="AT291" s="46"/>
      <c r="AU291" s="46"/>
      <c r="AV291" s="46"/>
      <c r="AW291" s="46"/>
      <c r="AX291" s="46"/>
      <c r="AY291" s="46"/>
      <c r="AZ291" s="46"/>
      <c r="BA291" s="47"/>
      <c r="BB291" s="2" t="str">
        <f t="shared" si="30"/>
        <v>||</v>
      </c>
      <c r="BC291" s="137"/>
      <c r="BD291" s="57"/>
      <c r="BE291" s="57"/>
      <c r="BF291" s="17"/>
      <c r="BG291" s="57"/>
      <c r="BH291" s="57"/>
      <c r="BI291" s="57"/>
      <c r="BJ291" s="57"/>
      <c r="BK291" s="57"/>
    </row>
    <row r="292" spans="1:63" outlineLevel="1" x14ac:dyDescent="0.35">
      <c r="A292" s="17"/>
      <c r="B292" s="178"/>
      <c r="C292" s="179"/>
      <c r="D292" s="141"/>
      <c r="E292" s="123"/>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46"/>
      <c r="AQ292" s="46"/>
      <c r="AR292" s="46"/>
      <c r="AS292" s="46"/>
      <c r="AT292" s="46"/>
      <c r="AU292" s="46"/>
      <c r="AV292" s="46"/>
      <c r="AW292" s="46"/>
      <c r="AX292" s="46"/>
      <c r="AY292" s="46"/>
      <c r="AZ292" s="46"/>
      <c r="BA292" s="47"/>
      <c r="BB292" s="2" t="str">
        <f t="shared" si="30"/>
        <v>||</v>
      </c>
      <c r="BC292" s="137"/>
      <c r="BD292" s="57"/>
      <c r="BE292" s="57"/>
      <c r="BF292" s="17"/>
      <c r="BG292" s="57"/>
      <c r="BH292" s="57"/>
      <c r="BI292" s="57"/>
      <c r="BJ292" s="57"/>
      <c r="BK292" s="57"/>
    </row>
    <row r="293" spans="1:63" outlineLevel="1" x14ac:dyDescent="0.35">
      <c r="A293" s="17"/>
      <c r="B293" s="178"/>
      <c r="C293" s="179"/>
      <c r="D293" s="141"/>
      <c r="E293" s="123"/>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46"/>
      <c r="AQ293" s="46"/>
      <c r="AR293" s="46"/>
      <c r="AS293" s="46"/>
      <c r="AT293" s="46"/>
      <c r="AU293" s="46"/>
      <c r="AV293" s="46"/>
      <c r="AW293" s="46"/>
      <c r="AX293" s="46"/>
      <c r="AY293" s="46"/>
      <c r="AZ293" s="46"/>
      <c r="BA293" s="47"/>
      <c r="BB293" s="2" t="str">
        <f t="shared" si="30"/>
        <v>||</v>
      </c>
      <c r="BC293" s="137"/>
      <c r="BD293" s="57"/>
      <c r="BE293" s="57"/>
      <c r="BF293" s="17"/>
      <c r="BG293" s="57"/>
      <c r="BH293" s="57"/>
      <c r="BI293" s="57"/>
      <c r="BJ293" s="57"/>
      <c r="BK293" s="57"/>
    </row>
    <row r="294" spans="1:63" outlineLevel="1" x14ac:dyDescent="0.35">
      <c r="A294" s="17"/>
      <c r="B294" s="178"/>
      <c r="C294" s="179"/>
      <c r="D294" s="141"/>
      <c r="E294" s="123"/>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46"/>
      <c r="AQ294" s="46"/>
      <c r="AR294" s="46"/>
      <c r="AS294" s="46"/>
      <c r="AT294" s="46"/>
      <c r="AU294" s="46"/>
      <c r="AV294" s="46"/>
      <c r="AW294" s="46"/>
      <c r="AX294" s="46"/>
      <c r="AY294" s="46"/>
      <c r="AZ294" s="46"/>
      <c r="BA294" s="47"/>
      <c r="BB294" s="2" t="str">
        <f t="shared" si="30"/>
        <v>||</v>
      </c>
      <c r="BC294" s="137"/>
      <c r="BD294" s="57"/>
      <c r="BE294" s="57"/>
      <c r="BF294" s="17"/>
      <c r="BG294" s="57"/>
      <c r="BH294" s="57"/>
      <c r="BI294" s="57"/>
      <c r="BJ294" s="57"/>
      <c r="BK294" s="57"/>
    </row>
    <row r="295" spans="1:63" outlineLevel="1" x14ac:dyDescent="0.35">
      <c r="A295" s="17"/>
      <c r="B295" s="178"/>
      <c r="C295" s="179"/>
      <c r="D295" s="141"/>
      <c r="E295" s="123"/>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c r="AI295" s="52"/>
      <c r="AJ295" s="52"/>
      <c r="AK295" s="52"/>
      <c r="AL295" s="52"/>
      <c r="AM295" s="52"/>
      <c r="AN295" s="52"/>
      <c r="AO295" s="52"/>
      <c r="AP295" s="46"/>
      <c r="AQ295" s="46"/>
      <c r="AR295" s="46"/>
      <c r="AS295" s="46"/>
      <c r="AT295" s="46"/>
      <c r="AU295" s="46"/>
      <c r="AV295" s="46"/>
      <c r="AW295" s="46"/>
      <c r="AX295" s="46"/>
      <c r="AY295" s="46"/>
      <c r="AZ295" s="46"/>
      <c r="BA295" s="47"/>
      <c r="BB295" s="2" t="str">
        <f t="shared" si="30"/>
        <v>||</v>
      </c>
      <c r="BC295" s="137"/>
      <c r="BD295" s="57"/>
      <c r="BE295" s="57"/>
      <c r="BF295" s="17"/>
      <c r="BG295" s="57"/>
      <c r="BH295" s="57"/>
      <c r="BI295" s="57"/>
      <c r="BJ295" s="57"/>
      <c r="BK295" s="57"/>
    </row>
    <row r="296" spans="1:63" outlineLevel="1" x14ac:dyDescent="0.35">
      <c r="A296" s="17"/>
      <c r="B296" s="178"/>
      <c r="C296" s="179"/>
      <c r="D296" s="141"/>
      <c r="E296" s="123"/>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46"/>
      <c r="AQ296" s="46"/>
      <c r="AR296" s="46"/>
      <c r="AS296" s="46"/>
      <c r="AT296" s="46"/>
      <c r="AU296" s="46"/>
      <c r="AV296" s="46"/>
      <c r="AW296" s="46"/>
      <c r="AX296" s="46"/>
      <c r="AY296" s="46"/>
      <c r="AZ296" s="46"/>
      <c r="BA296" s="47"/>
      <c r="BB296" s="2" t="str">
        <f t="shared" si="30"/>
        <v>||</v>
      </c>
      <c r="BC296" s="137"/>
      <c r="BD296" s="57"/>
      <c r="BE296" s="57"/>
      <c r="BF296" s="17"/>
      <c r="BG296" s="57"/>
      <c r="BH296" s="57"/>
      <c r="BI296" s="57"/>
      <c r="BJ296" s="57"/>
      <c r="BK296" s="57"/>
    </row>
    <row r="297" spans="1:63" outlineLevel="1" x14ac:dyDescent="0.35">
      <c r="A297" s="17"/>
      <c r="B297" s="178"/>
      <c r="C297" s="179"/>
      <c r="D297" s="141"/>
      <c r="E297" s="123"/>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46"/>
      <c r="AQ297" s="46"/>
      <c r="AR297" s="46"/>
      <c r="AS297" s="46"/>
      <c r="AT297" s="46"/>
      <c r="AU297" s="46"/>
      <c r="AV297" s="46"/>
      <c r="AW297" s="46"/>
      <c r="AX297" s="46"/>
      <c r="AY297" s="46"/>
      <c r="AZ297" s="46"/>
      <c r="BA297" s="47"/>
      <c r="BB297" s="2" t="str">
        <f t="shared" si="30"/>
        <v>||</v>
      </c>
      <c r="BC297" s="137"/>
      <c r="BD297" s="57"/>
      <c r="BE297" s="57"/>
      <c r="BF297" s="17"/>
      <c r="BG297" s="57"/>
      <c r="BH297" s="57"/>
      <c r="BI297" s="57"/>
      <c r="BJ297" s="57"/>
      <c r="BK297" s="57"/>
    </row>
    <row r="298" spans="1:63" outlineLevel="1" x14ac:dyDescent="0.35">
      <c r="A298" s="17"/>
      <c r="B298" s="178"/>
      <c r="C298" s="179"/>
      <c r="D298" s="141"/>
      <c r="E298" s="123"/>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46"/>
      <c r="AQ298" s="46"/>
      <c r="AR298" s="46"/>
      <c r="AS298" s="46"/>
      <c r="AT298" s="46"/>
      <c r="AU298" s="46"/>
      <c r="AV298" s="46"/>
      <c r="AW298" s="46"/>
      <c r="AX298" s="46"/>
      <c r="AY298" s="46"/>
      <c r="AZ298" s="46"/>
      <c r="BA298" s="47"/>
      <c r="BB298" s="2" t="str">
        <f t="shared" si="30"/>
        <v>||</v>
      </c>
      <c r="BC298" s="137"/>
      <c r="BD298" s="57"/>
      <c r="BE298" s="57"/>
      <c r="BF298" s="17"/>
      <c r="BG298" s="57"/>
      <c r="BH298" s="57"/>
      <c r="BI298" s="57"/>
      <c r="BJ298" s="57"/>
      <c r="BK298" s="57"/>
    </row>
    <row r="299" spans="1:63" outlineLevel="1" x14ac:dyDescent="0.35">
      <c r="A299" s="17"/>
      <c r="B299" s="178"/>
      <c r="C299" s="179"/>
      <c r="D299" s="141"/>
      <c r="E299" s="123"/>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46"/>
      <c r="AQ299" s="46"/>
      <c r="AR299" s="46"/>
      <c r="AS299" s="46"/>
      <c r="AT299" s="46"/>
      <c r="AU299" s="46"/>
      <c r="AV299" s="46"/>
      <c r="AW299" s="46"/>
      <c r="AX299" s="46"/>
      <c r="AY299" s="46"/>
      <c r="AZ299" s="46"/>
      <c r="BA299" s="47"/>
      <c r="BB299" s="2" t="str">
        <f t="shared" si="30"/>
        <v>||</v>
      </c>
      <c r="BC299" s="137"/>
      <c r="BD299" s="57"/>
      <c r="BE299" s="57"/>
      <c r="BF299" s="17"/>
      <c r="BG299" s="57"/>
      <c r="BH299" s="57"/>
      <c r="BI299" s="57"/>
      <c r="BJ299" s="57"/>
      <c r="BK299" s="57"/>
    </row>
    <row r="300" spans="1:63" outlineLevel="1" x14ac:dyDescent="0.35">
      <c r="A300" s="17"/>
      <c r="B300" s="178"/>
      <c r="C300" s="179"/>
      <c r="D300" s="141"/>
      <c r="E300" s="123"/>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46"/>
      <c r="AQ300" s="46"/>
      <c r="AR300" s="46"/>
      <c r="AS300" s="46"/>
      <c r="AT300" s="46"/>
      <c r="AU300" s="46"/>
      <c r="AV300" s="46"/>
      <c r="AW300" s="46"/>
      <c r="AX300" s="46"/>
      <c r="AY300" s="46"/>
      <c r="AZ300" s="46"/>
      <c r="BA300" s="47"/>
      <c r="BB300" s="2" t="str">
        <f t="shared" si="30"/>
        <v>||</v>
      </c>
      <c r="BC300" s="137"/>
      <c r="BD300" s="57"/>
      <c r="BE300" s="57"/>
      <c r="BF300" s="17"/>
      <c r="BG300" s="57"/>
      <c r="BH300" s="57"/>
      <c r="BI300" s="57"/>
      <c r="BJ300" s="57"/>
      <c r="BK300" s="57"/>
    </row>
    <row r="301" spans="1:63" outlineLevel="1" x14ac:dyDescent="0.35">
      <c r="A301" s="17"/>
      <c r="B301" s="178"/>
      <c r="C301" s="179"/>
      <c r="D301" s="141"/>
      <c r="E301" s="123"/>
      <c r="F301" s="52"/>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46"/>
      <c r="AQ301" s="46"/>
      <c r="AR301" s="46"/>
      <c r="AS301" s="46"/>
      <c r="AT301" s="46"/>
      <c r="AU301" s="46"/>
      <c r="AV301" s="46"/>
      <c r="AW301" s="46"/>
      <c r="AX301" s="46"/>
      <c r="AY301" s="46"/>
      <c r="AZ301" s="46"/>
      <c r="BA301" s="47"/>
      <c r="BB301" s="2" t="str">
        <f t="shared" si="30"/>
        <v>||</v>
      </c>
      <c r="BC301" s="137"/>
      <c r="BD301" s="57"/>
      <c r="BE301" s="57"/>
      <c r="BF301" s="17"/>
      <c r="BG301" s="57"/>
      <c r="BH301" s="57"/>
      <c r="BI301" s="57"/>
      <c r="BJ301" s="57"/>
      <c r="BK301" s="57"/>
    </row>
    <row r="302" spans="1:63" outlineLevel="1" x14ac:dyDescent="0.35">
      <c r="A302" s="17"/>
      <c r="B302" s="178"/>
      <c r="C302" s="179"/>
      <c r="D302" s="141"/>
      <c r="E302" s="123"/>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46"/>
      <c r="AQ302" s="46"/>
      <c r="AR302" s="46"/>
      <c r="AS302" s="46"/>
      <c r="AT302" s="46"/>
      <c r="AU302" s="46"/>
      <c r="AV302" s="46"/>
      <c r="AW302" s="46"/>
      <c r="AX302" s="46"/>
      <c r="AY302" s="46"/>
      <c r="AZ302" s="46"/>
      <c r="BA302" s="47"/>
      <c r="BB302" s="2" t="str">
        <f t="shared" si="30"/>
        <v>||</v>
      </c>
      <c r="BC302" s="137"/>
      <c r="BD302" s="57"/>
      <c r="BE302" s="57"/>
      <c r="BF302" s="17"/>
      <c r="BG302" s="57"/>
      <c r="BH302" s="57"/>
      <c r="BI302" s="57"/>
      <c r="BJ302" s="57"/>
      <c r="BK302" s="57"/>
    </row>
    <row r="303" spans="1:63" outlineLevel="1" x14ac:dyDescent="0.35">
      <c r="A303" s="17"/>
      <c r="B303" s="178"/>
      <c r="C303" s="179"/>
      <c r="D303" s="141"/>
      <c r="E303" s="123"/>
      <c r="F303" s="52"/>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46"/>
      <c r="AQ303" s="46"/>
      <c r="AR303" s="46"/>
      <c r="AS303" s="46"/>
      <c r="AT303" s="46"/>
      <c r="AU303" s="46"/>
      <c r="AV303" s="46"/>
      <c r="AW303" s="46"/>
      <c r="AX303" s="46"/>
      <c r="AY303" s="46"/>
      <c r="AZ303" s="46"/>
      <c r="BA303" s="47"/>
      <c r="BB303" s="2" t="str">
        <f t="shared" si="30"/>
        <v>||</v>
      </c>
      <c r="BC303" s="137"/>
      <c r="BD303" s="57"/>
      <c r="BE303" s="57"/>
      <c r="BF303" s="17"/>
      <c r="BG303" s="57"/>
      <c r="BH303" s="57"/>
      <c r="BI303" s="57"/>
      <c r="BJ303" s="57"/>
      <c r="BK303" s="57"/>
    </row>
    <row r="304" spans="1:63" outlineLevel="1" x14ac:dyDescent="0.35">
      <c r="A304" s="17"/>
      <c r="B304" s="178"/>
      <c r="C304" s="179"/>
      <c r="D304" s="141"/>
      <c r="E304" s="123"/>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46"/>
      <c r="AQ304" s="46"/>
      <c r="AR304" s="46"/>
      <c r="AS304" s="46"/>
      <c r="AT304" s="46"/>
      <c r="AU304" s="46"/>
      <c r="AV304" s="46"/>
      <c r="AW304" s="46"/>
      <c r="AX304" s="46"/>
      <c r="AY304" s="46"/>
      <c r="AZ304" s="46"/>
      <c r="BA304" s="47"/>
      <c r="BB304" s="2" t="str">
        <f t="shared" si="30"/>
        <v>||</v>
      </c>
      <c r="BC304" s="137"/>
      <c r="BD304" s="57"/>
      <c r="BE304" s="57"/>
      <c r="BF304" s="17"/>
      <c r="BG304" s="57"/>
      <c r="BH304" s="57"/>
      <c r="BI304" s="57"/>
      <c r="BJ304" s="57"/>
      <c r="BK304" s="57"/>
    </row>
    <row r="305" spans="1:63" outlineLevel="1" x14ac:dyDescent="0.35">
      <c r="A305" s="17"/>
      <c r="B305" s="178"/>
      <c r="C305" s="179"/>
      <c r="D305" s="141"/>
      <c r="E305" s="123"/>
      <c r="F305" s="52"/>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c r="AD305" s="52"/>
      <c r="AE305" s="52"/>
      <c r="AF305" s="52"/>
      <c r="AG305" s="52"/>
      <c r="AH305" s="52"/>
      <c r="AI305" s="52"/>
      <c r="AJ305" s="52"/>
      <c r="AK305" s="52"/>
      <c r="AL305" s="52"/>
      <c r="AM305" s="52"/>
      <c r="AN305" s="52"/>
      <c r="AO305" s="52"/>
      <c r="AP305" s="46"/>
      <c r="AQ305" s="46"/>
      <c r="AR305" s="46"/>
      <c r="AS305" s="46"/>
      <c r="AT305" s="46"/>
      <c r="AU305" s="46"/>
      <c r="AV305" s="46"/>
      <c r="AW305" s="46"/>
      <c r="AX305" s="46"/>
      <c r="AY305" s="46"/>
      <c r="AZ305" s="46"/>
      <c r="BA305" s="47"/>
      <c r="BB305" s="2" t="str">
        <f t="shared" si="30"/>
        <v>||</v>
      </c>
      <c r="BC305" s="137"/>
      <c r="BD305" s="57"/>
      <c r="BE305" s="57"/>
      <c r="BF305" s="17"/>
      <c r="BG305" s="57"/>
      <c r="BH305" s="57"/>
      <c r="BI305" s="57"/>
      <c r="BJ305" s="57"/>
      <c r="BK305" s="57"/>
    </row>
    <row r="306" spans="1:63" outlineLevel="1" x14ac:dyDescent="0.35">
      <c r="A306" s="17"/>
      <c r="B306" s="178"/>
      <c r="C306" s="179"/>
      <c r="D306" s="141"/>
      <c r="E306" s="123"/>
      <c r="F306" s="52"/>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46"/>
      <c r="AQ306" s="46"/>
      <c r="AR306" s="46"/>
      <c r="AS306" s="46"/>
      <c r="AT306" s="46"/>
      <c r="AU306" s="46"/>
      <c r="AV306" s="46"/>
      <c r="AW306" s="46"/>
      <c r="AX306" s="46"/>
      <c r="AY306" s="46"/>
      <c r="AZ306" s="46"/>
      <c r="BA306" s="47"/>
      <c r="BB306" s="2" t="str">
        <f t="shared" si="30"/>
        <v>||</v>
      </c>
      <c r="BC306" s="137"/>
      <c r="BD306" s="57"/>
      <c r="BE306" s="57"/>
      <c r="BF306" s="17"/>
      <c r="BG306" s="57"/>
      <c r="BH306" s="57"/>
      <c r="BI306" s="57"/>
      <c r="BJ306" s="57"/>
      <c r="BK306" s="57"/>
    </row>
    <row r="307" spans="1:63" outlineLevel="1" x14ac:dyDescent="0.35">
      <c r="A307" s="17"/>
      <c r="B307" s="178"/>
      <c r="C307" s="179"/>
      <c r="D307" s="141"/>
      <c r="E307" s="123"/>
      <c r="F307" s="52"/>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46"/>
      <c r="AQ307" s="46"/>
      <c r="AR307" s="46"/>
      <c r="AS307" s="46"/>
      <c r="AT307" s="46"/>
      <c r="AU307" s="46"/>
      <c r="AV307" s="46"/>
      <c r="AW307" s="46"/>
      <c r="AX307" s="46"/>
      <c r="AY307" s="46"/>
      <c r="AZ307" s="46"/>
      <c r="BA307" s="47"/>
      <c r="BB307" s="2" t="str">
        <f t="shared" si="30"/>
        <v>||</v>
      </c>
      <c r="BC307" s="137"/>
      <c r="BD307" s="57"/>
      <c r="BE307" s="57"/>
      <c r="BF307" s="17"/>
      <c r="BG307" s="57"/>
      <c r="BH307" s="57"/>
      <c r="BI307" s="57"/>
      <c r="BJ307" s="57"/>
      <c r="BK307" s="57"/>
    </row>
    <row r="308" spans="1:63" outlineLevel="1" x14ac:dyDescent="0.35">
      <c r="A308" s="17"/>
      <c r="B308" s="178"/>
      <c r="C308" s="179"/>
      <c r="D308" s="141"/>
      <c r="E308" s="123"/>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46"/>
      <c r="AQ308" s="46"/>
      <c r="AR308" s="46"/>
      <c r="AS308" s="46"/>
      <c r="AT308" s="46"/>
      <c r="AU308" s="46"/>
      <c r="AV308" s="46"/>
      <c r="AW308" s="46"/>
      <c r="AX308" s="46"/>
      <c r="AY308" s="46"/>
      <c r="AZ308" s="46"/>
      <c r="BA308" s="47"/>
      <c r="BB308" s="2" t="str">
        <f t="shared" si="30"/>
        <v>||</v>
      </c>
      <c r="BC308" s="137"/>
      <c r="BD308" s="57"/>
      <c r="BE308" s="57"/>
      <c r="BF308" s="17"/>
      <c r="BG308" s="57"/>
      <c r="BH308" s="57"/>
      <c r="BI308" s="57"/>
      <c r="BJ308" s="57"/>
      <c r="BK308" s="57"/>
    </row>
    <row r="309" spans="1:63" outlineLevel="1" x14ac:dyDescent="0.35">
      <c r="A309" s="17"/>
      <c r="B309" s="178"/>
      <c r="C309" s="179"/>
      <c r="D309" s="141"/>
      <c r="E309" s="123"/>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46"/>
      <c r="AQ309" s="46"/>
      <c r="AR309" s="46"/>
      <c r="AS309" s="46"/>
      <c r="AT309" s="46"/>
      <c r="AU309" s="46"/>
      <c r="AV309" s="46"/>
      <c r="AW309" s="46"/>
      <c r="AX309" s="46"/>
      <c r="AY309" s="46"/>
      <c r="AZ309" s="46"/>
      <c r="BA309" s="47"/>
      <c r="BB309" s="2" t="str">
        <f t="shared" si="30"/>
        <v>||</v>
      </c>
      <c r="BC309" s="137"/>
      <c r="BD309" s="57"/>
      <c r="BE309" s="57"/>
      <c r="BF309" s="17"/>
      <c r="BG309" s="57"/>
      <c r="BH309" s="57"/>
      <c r="BI309" s="57"/>
      <c r="BJ309" s="57"/>
      <c r="BK309" s="57"/>
    </row>
    <row r="310" spans="1:63" outlineLevel="1" x14ac:dyDescent="0.35">
      <c r="A310" s="17"/>
      <c r="B310" s="178"/>
      <c r="C310" s="179"/>
      <c r="D310" s="141"/>
      <c r="E310" s="123"/>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46"/>
      <c r="AQ310" s="46"/>
      <c r="AR310" s="46"/>
      <c r="AS310" s="46"/>
      <c r="AT310" s="46"/>
      <c r="AU310" s="46"/>
      <c r="AV310" s="46"/>
      <c r="AW310" s="46"/>
      <c r="AX310" s="46"/>
      <c r="AY310" s="46"/>
      <c r="AZ310" s="46"/>
      <c r="BA310" s="47"/>
      <c r="BB310" s="2" t="str">
        <f t="shared" si="30"/>
        <v>||</v>
      </c>
      <c r="BC310" s="137"/>
      <c r="BD310" s="57"/>
      <c r="BE310" s="57"/>
      <c r="BF310" s="17"/>
      <c r="BG310" s="57"/>
      <c r="BH310" s="57"/>
      <c r="BI310" s="57"/>
      <c r="BJ310" s="57"/>
      <c r="BK310" s="57"/>
    </row>
    <row r="311" spans="1:63" outlineLevel="1" x14ac:dyDescent="0.35">
      <c r="A311" s="17"/>
      <c r="B311" s="178"/>
      <c r="C311" s="179"/>
      <c r="D311" s="141"/>
      <c r="E311" s="123"/>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46"/>
      <c r="AQ311" s="46"/>
      <c r="AR311" s="46"/>
      <c r="AS311" s="46"/>
      <c r="AT311" s="46"/>
      <c r="AU311" s="46"/>
      <c r="AV311" s="46"/>
      <c r="AW311" s="46"/>
      <c r="AX311" s="46"/>
      <c r="AY311" s="46"/>
      <c r="AZ311" s="46"/>
      <c r="BA311" s="47"/>
      <c r="BB311" s="2" t="str">
        <f t="shared" si="30"/>
        <v>||</v>
      </c>
      <c r="BC311" s="137"/>
      <c r="BD311" s="57"/>
      <c r="BE311" s="57"/>
      <c r="BF311" s="17"/>
      <c r="BG311" s="57"/>
      <c r="BH311" s="57"/>
      <c r="BI311" s="57"/>
      <c r="BJ311" s="57"/>
      <c r="BK311" s="57"/>
    </row>
    <row r="312" spans="1:63" outlineLevel="1" x14ac:dyDescent="0.35">
      <c r="A312" s="17"/>
      <c r="B312" s="178"/>
      <c r="C312" s="179"/>
      <c r="D312" s="141"/>
      <c r="E312" s="123"/>
      <c r="F312" s="52"/>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c r="AF312" s="52"/>
      <c r="AG312" s="52"/>
      <c r="AH312" s="52"/>
      <c r="AI312" s="52"/>
      <c r="AJ312" s="52"/>
      <c r="AK312" s="52"/>
      <c r="AL312" s="52"/>
      <c r="AM312" s="52"/>
      <c r="AN312" s="52"/>
      <c r="AO312" s="52"/>
      <c r="AP312" s="46"/>
      <c r="AQ312" s="46"/>
      <c r="AR312" s="46"/>
      <c r="AS312" s="46"/>
      <c r="AT312" s="46"/>
      <c r="AU312" s="46"/>
      <c r="AV312" s="46"/>
      <c r="AW312" s="46"/>
      <c r="AX312" s="46"/>
      <c r="AY312" s="46"/>
      <c r="AZ312" s="46"/>
      <c r="BA312" s="47"/>
      <c r="BB312" s="2" t="str">
        <f t="shared" si="30"/>
        <v>||</v>
      </c>
      <c r="BC312" s="137"/>
      <c r="BD312" s="57"/>
      <c r="BE312" s="57"/>
      <c r="BF312" s="17"/>
      <c r="BG312" s="57"/>
      <c r="BH312" s="57"/>
      <c r="BI312" s="57"/>
      <c r="BJ312" s="57"/>
      <c r="BK312" s="57"/>
    </row>
    <row r="313" spans="1:63" outlineLevel="1" x14ac:dyDescent="0.35">
      <c r="A313" s="17"/>
      <c r="B313" s="178"/>
      <c r="C313" s="179"/>
      <c r="D313" s="141"/>
      <c r="E313" s="123"/>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46"/>
      <c r="AQ313" s="46"/>
      <c r="AR313" s="46"/>
      <c r="AS313" s="46"/>
      <c r="AT313" s="46"/>
      <c r="AU313" s="46"/>
      <c r="AV313" s="46"/>
      <c r="AW313" s="46"/>
      <c r="AX313" s="46"/>
      <c r="AY313" s="46"/>
      <c r="AZ313" s="46"/>
      <c r="BA313" s="47"/>
      <c r="BB313" s="2" t="str">
        <f t="shared" si="30"/>
        <v>||</v>
      </c>
      <c r="BC313" s="137"/>
      <c r="BD313" s="57"/>
      <c r="BE313" s="57"/>
      <c r="BF313" s="17"/>
      <c r="BG313" s="57"/>
      <c r="BH313" s="57"/>
      <c r="BI313" s="57"/>
      <c r="BJ313" s="57"/>
      <c r="BK313" s="57"/>
    </row>
    <row r="314" spans="1:63" outlineLevel="1" x14ac:dyDescent="0.35">
      <c r="A314" s="17"/>
      <c r="B314" s="178"/>
      <c r="C314" s="179"/>
      <c r="D314" s="141"/>
      <c r="E314" s="123"/>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46"/>
      <c r="AQ314" s="46"/>
      <c r="AR314" s="46"/>
      <c r="AS314" s="46"/>
      <c r="AT314" s="46"/>
      <c r="AU314" s="46"/>
      <c r="AV314" s="46"/>
      <c r="AW314" s="46"/>
      <c r="AX314" s="46"/>
      <c r="AY314" s="46"/>
      <c r="AZ314" s="46"/>
      <c r="BA314" s="47"/>
      <c r="BB314" s="2" t="str">
        <f t="shared" si="30"/>
        <v>||</v>
      </c>
      <c r="BC314" s="137"/>
      <c r="BD314" s="57"/>
      <c r="BE314" s="57"/>
      <c r="BF314" s="17"/>
      <c r="BG314" s="57"/>
      <c r="BH314" s="57"/>
      <c r="BI314" s="57"/>
      <c r="BJ314" s="57"/>
      <c r="BK314" s="57"/>
    </row>
    <row r="315" spans="1:63" outlineLevel="1" x14ac:dyDescent="0.35">
      <c r="A315" s="17"/>
      <c r="B315" s="178"/>
      <c r="C315" s="179"/>
      <c r="D315" s="141"/>
      <c r="E315" s="123"/>
      <c r="F315" s="52"/>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46"/>
      <c r="AQ315" s="46"/>
      <c r="AR315" s="46"/>
      <c r="AS315" s="46"/>
      <c r="AT315" s="46"/>
      <c r="AU315" s="46"/>
      <c r="AV315" s="46"/>
      <c r="AW315" s="46"/>
      <c r="AX315" s="46"/>
      <c r="AY315" s="46"/>
      <c r="AZ315" s="46"/>
      <c r="BA315" s="47"/>
      <c r="BB315" s="2" t="str">
        <f t="shared" si="30"/>
        <v>||</v>
      </c>
      <c r="BC315" s="137"/>
      <c r="BD315" s="57"/>
      <c r="BE315" s="57"/>
      <c r="BF315" s="17"/>
      <c r="BG315" s="57"/>
      <c r="BH315" s="57"/>
      <c r="BI315" s="57"/>
      <c r="BJ315" s="57"/>
      <c r="BK315" s="57"/>
    </row>
    <row r="316" spans="1:63" outlineLevel="1" x14ac:dyDescent="0.35">
      <c r="A316" s="17"/>
      <c r="B316" s="178"/>
      <c r="C316" s="179"/>
      <c r="D316" s="141"/>
      <c r="E316" s="123"/>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46"/>
      <c r="AQ316" s="46"/>
      <c r="AR316" s="46"/>
      <c r="AS316" s="46"/>
      <c r="AT316" s="46"/>
      <c r="AU316" s="46"/>
      <c r="AV316" s="46"/>
      <c r="AW316" s="46"/>
      <c r="AX316" s="46"/>
      <c r="AY316" s="46"/>
      <c r="AZ316" s="46"/>
      <c r="BA316" s="47"/>
      <c r="BB316" s="2" t="str">
        <f t="shared" si="30"/>
        <v>||</v>
      </c>
      <c r="BC316" s="137"/>
      <c r="BD316" s="57"/>
      <c r="BE316" s="57"/>
      <c r="BF316" s="17"/>
      <c r="BG316" s="57"/>
      <c r="BH316" s="57"/>
      <c r="BI316" s="57"/>
      <c r="BJ316" s="57"/>
      <c r="BK316" s="57"/>
    </row>
    <row r="317" spans="1:63" outlineLevel="1" x14ac:dyDescent="0.35">
      <c r="A317" s="17"/>
      <c r="B317" s="178"/>
      <c r="C317" s="179"/>
      <c r="D317" s="141"/>
      <c r="E317" s="123"/>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46"/>
      <c r="AQ317" s="46"/>
      <c r="AR317" s="46"/>
      <c r="AS317" s="46"/>
      <c r="AT317" s="46"/>
      <c r="AU317" s="46"/>
      <c r="AV317" s="46"/>
      <c r="AW317" s="46"/>
      <c r="AX317" s="46"/>
      <c r="AY317" s="46"/>
      <c r="AZ317" s="46"/>
      <c r="BA317" s="47"/>
      <c r="BB317" s="2" t="str">
        <f t="shared" si="30"/>
        <v>||</v>
      </c>
      <c r="BC317" s="137"/>
      <c r="BD317" s="57"/>
      <c r="BE317" s="57"/>
      <c r="BF317" s="17"/>
      <c r="BG317" s="57"/>
      <c r="BH317" s="57"/>
      <c r="BI317" s="57"/>
      <c r="BJ317" s="57"/>
      <c r="BK317" s="57"/>
    </row>
    <row r="318" spans="1:63" outlineLevel="1" x14ac:dyDescent="0.35">
      <c r="A318" s="17"/>
      <c r="B318" s="178"/>
      <c r="C318" s="179"/>
      <c r="D318" s="141"/>
      <c r="E318" s="123"/>
      <c r="F318" s="52"/>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46"/>
      <c r="AQ318" s="46"/>
      <c r="AR318" s="46"/>
      <c r="AS318" s="46"/>
      <c r="AT318" s="46"/>
      <c r="AU318" s="46"/>
      <c r="AV318" s="46"/>
      <c r="AW318" s="46"/>
      <c r="AX318" s="46"/>
      <c r="AY318" s="46"/>
      <c r="AZ318" s="46"/>
      <c r="BA318" s="47"/>
      <c r="BB318" s="2" t="str">
        <f t="shared" si="30"/>
        <v>||</v>
      </c>
      <c r="BC318" s="137"/>
      <c r="BD318" s="57"/>
      <c r="BE318" s="57"/>
      <c r="BF318" s="17"/>
      <c r="BG318" s="57"/>
      <c r="BH318" s="57"/>
      <c r="BI318" s="57"/>
      <c r="BJ318" s="57"/>
      <c r="BK318" s="57"/>
    </row>
    <row r="319" spans="1:63" outlineLevel="1" x14ac:dyDescent="0.35">
      <c r="A319" s="17"/>
      <c r="B319" s="178"/>
      <c r="C319" s="179"/>
      <c r="D319" s="141"/>
      <c r="E319" s="123"/>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46"/>
      <c r="AQ319" s="46"/>
      <c r="AR319" s="46"/>
      <c r="AS319" s="46"/>
      <c r="AT319" s="46"/>
      <c r="AU319" s="46"/>
      <c r="AV319" s="46"/>
      <c r="AW319" s="46"/>
      <c r="AX319" s="46"/>
      <c r="AY319" s="46"/>
      <c r="AZ319" s="46"/>
      <c r="BA319" s="47"/>
      <c r="BB319" s="2" t="str">
        <f t="shared" si="30"/>
        <v>||</v>
      </c>
      <c r="BC319" s="137"/>
      <c r="BD319" s="57"/>
      <c r="BE319" s="57"/>
      <c r="BF319" s="17"/>
      <c r="BG319" s="57"/>
      <c r="BH319" s="57"/>
      <c r="BI319" s="57"/>
      <c r="BJ319" s="57"/>
      <c r="BK319" s="57"/>
    </row>
    <row r="320" spans="1:63" outlineLevel="1" x14ac:dyDescent="0.35">
      <c r="A320" s="17"/>
      <c r="B320" s="178"/>
      <c r="C320" s="179"/>
      <c r="D320" s="141"/>
      <c r="E320" s="123"/>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46"/>
      <c r="AQ320" s="46"/>
      <c r="AR320" s="46"/>
      <c r="AS320" s="46"/>
      <c r="AT320" s="46"/>
      <c r="AU320" s="46"/>
      <c r="AV320" s="46"/>
      <c r="AW320" s="46"/>
      <c r="AX320" s="46"/>
      <c r="AY320" s="46"/>
      <c r="AZ320" s="46"/>
      <c r="BA320" s="47"/>
      <c r="BB320" s="2" t="str">
        <f t="shared" si="30"/>
        <v>||</v>
      </c>
      <c r="BC320" s="137"/>
      <c r="BD320" s="57"/>
      <c r="BE320" s="57"/>
      <c r="BF320" s="17"/>
      <c r="BG320" s="57"/>
      <c r="BH320" s="57"/>
      <c r="BI320" s="57"/>
      <c r="BJ320" s="57"/>
      <c r="BK320" s="57"/>
    </row>
    <row r="321" spans="1:63" outlineLevel="1" x14ac:dyDescent="0.35">
      <c r="A321" s="17"/>
      <c r="B321" s="178"/>
      <c r="C321" s="179"/>
      <c r="D321" s="141"/>
      <c r="E321" s="123"/>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46"/>
      <c r="AQ321" s="46"/>
      <c r="AR321" s="46"/>
      <c r="AS321" s="46"/>
      <c r="AT321" s="46"/>
      <c r="AU321" s="46"/>
      <c r="AV321" s="46"/>
      <c r="AW321" s="46"/>
      <c r="AX321" s="46"/>
      <c r="AY321" s="46"/>
      <c r="AZ321" s="46"/>
      <c r="BA321" s="47"/>
      <c r="BB321" s="2" t="str">
        <f t="shared" si="30"/>
        <v>||</v>
      </c>
      <c r="BC321" s="137"/>
      <c r="BD321" s="57"/>
      <c r="BE321" s="57"/>
      <c r="BF321" s="17"/>
      <c r="BG321" s="57"/>
      <c r="BH321" s="57"/>
      <c r="BI321" s="57"/>
      <c r="BJ321" s="57"/>
      <c r="BK321" s="57"/>
    </row>
    <row r="322" spans="1:63" outlineLevel="1" x14ac:dyDescent="0.35">
      <c r="A322" s="17"/>
      <c r="B322" s="178"/>
      <c r="C322" s="179"/>
      <c r="D322" s="141"/>
      <c r="E322" s="123"/>
      <c r="F322" s="52"/>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46"/>
      <c r="AQ322" s="46"/>
      <c r="AR322" s="46"/>
      <c r="AS322" s="46"/>
      <c r="AT322" s="46"/>
      <c r="AU322" s="46"/>
      <c r="AV322" s="46"/>
      <c r="AW322" s="46"/>
      <c r="AX322" s="46"/>
      <c r="AY322" s="46"/>
      <c r="AZ322" s="46"/>
      <c r="BA322" s="47"/>
      <c r="BB322" s="2" t="str">
        <f t="shared" si="30"/>
        <v>||</v>
      </c>
      <c r="BC322" s="137"/>
      <c r="BD322" s="57"/>
      <c r="BE322" s="57"/>
      <c r="BF322" s="17"/>
      <c r="BG322" s="57"/>
      <c r="BH322" s="57"/>
      <c r="BI322" s="57"/>
      <c r="BJ322" s="57"/>
      <c r="BK322" s="57"/>
    </row>
    <row r="323" spans="1:63" outlineLevel="1" x14ac:dyDescent="0.35">
      <c r="A323" s="17"/>
      <c r="B323" s="178"/>
      <c r="C323" s="179"/>
      <c r="D323" s="141"/>
      <c r="E323" s="123"/>
      <c r="F323" s="52"/>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46"/>
      <c r="AQ323" s="46"/>
      <c r="AR323" s="46"/>
      <c r="AS323" s="46"/>
      <c r="AT323" s="46"/>
      <c r="AU323" s="46"/>
      <c r="AV323" s="46"/>
      <c r="AW323" s="46"/>
      <c r="AX323" s="46"/>
      <c r="AY323" s="46"/>
      <c r="AZ323" s="46"/>
      <c r="BA323" s="47"/>
      <c r="BB323" s="2" t="str">
        <f t="shared" si="30"/>
        <v>||</v>
      </c>
      <c r="BC323" s="137"/>
      <c r="BD323" s="57"/>
      <c r="BE323" s="57"/>
      <c r="BF323" s="17"/>
      <c r="BG323" s="57"/>
      <c r="BH323" s="57"/>
      <c r="BI323" s="57"/>
      <c r="BJ323" s="57"/>
      <c r="BK323" s="57"/>
    </row>
    <row r="324" spans="1:63" outlineLevel="1" x14ac:dyDescent="0.35">
      <c r="A324" s="17"/>
      <c r="B324" s="178"/>
      <c r="C324" s="179"/>
      <c r="D324" s="141"/>
      <c r="E324" s="123"/>
      <c r="F324" s="52"/>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46"/>
      <c r="AQ324" s="46"/>
      <c r="AR324" s="46"/>
      <c r="AS324" s="46"/>
      <c r="AT324" s="46"/>
      <c r="AU324" s="46"/>
      <c r="AV324" s="46"/>
      <c r="AW324" s="46"/>
      <c r="AX324" s="46"/>
      <c r="AY324" s="46"/>
      <c r="AZ324" s="46"/>
      <c r="BA324" s="47"/>
      <c r="BB324" s="2" t="str">
        <f t="shared" si="30"/>
        <v>||</v>
      </c>
      <c r="BC324" s="137"/>
      <c r="BD324" s="57"/>
      <c r="BE324" s="57"/>
      <c r="BF324" s="17"/>
      <c r="BG324" s="57"/>
      <c r="BH324" s="57"/>
      <c r="BI324" s="57"/>
      <c r="BJ324" s="57"/>
      <c r="BK324" s="57"/>
    </row>
    <row r="325" spans="1:63" outlineLevel="1" x14ac:dyDescent="0.35">
      <c r="A325" s="17"/>
      <c r="B325" s="178"/>
      <c r="C325" s="179"/>
      <c r="D325" s="141"/>
      <c r="E325" s="123"/>
      <c r="F325" s="52"/>
      <c r="G325" s="52"/>
      <c r="H325" s="52"/>
      <c r="I325" s="52"/>
      <c r="J325" s="52"/>
      <c r="K325" s="52"/>
      <c r="L325" s="52"/>
      <c r="M325" s="52"/>
      <c r="N325" s="52"/>
      <c r="O325" s="52"/>
      <c r="P325" s="52"/>
      <c r="Q325" s="52"/>
      <c r="R325" s="52"/>
      <c r="S325" s="52"/>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46"/>
      <c r="AQ325" s="46"/>
      <c r="AR325" s="46"/>
      <c r="AS325" s="46"/>
      <c r="AT325" s="46"/>
      <c r="AU325" s="46"/>
      <c r="AV325" s="46"/>
      <c r="AW325" s="46"/>
      <c r="AX325" s="46"/>
      <c r="AY325" s="46"/>
      <c r="AZ325" s="46"/>
      <c r="BA325" s="47"/>
      <c r="BB325" s="2" t="str">
        <f t="shared" si="30"/>
        <v>||</v>
      </c>
      <c r="BC325" s="137"/>
      <c r="BD325" s="57"/>
      <c r="BE325" s="57"/>
      <c r="BF325" s="17"/>
      <c r="BG325" s="57"/>
      <c r="BH325" s="57"/>
      <c r="BI325" s="57"/>
      <c r="BJ325" s="57"/>
      <c r="BK325" s="57"/>
    </row>
    <row r="326" spans="1:63" outlineLevel="1" x14ac:dyDescent="0.35">
      <c r="A326" s="17"/>
      <c r="B326" s="178"/>
      <c r="C326" s="179"/>
      <c r="D326" s="141"/>
      <c r="E326" s="123"/>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46"/>
      <c r="AQ326" s="46"/>
      <c r="AR326" s="46"/>
      <c r="AS326" s="46"/>
      <c r="AT326" s="46"/>
      <c r="AU326" s="46"/>
      <c r="AV326" s="46"/>
      <c r="AW326" s="46"/>
      <c r="AX326" s="46"/>
      <c r="AY326" s="46"/>
      <c r="AZ326" s="46"/>
      <c r="BA326" s="47"/>
      <c r="BB326" s="2" t="str">
        <f t="shared" si="30"/>
        <v>||</v>
      </c>
      <c r="BC326" s="137"/>
      <c r="BD326" s="57"/>
      <c r="BE326" s="57"/>
      <c r="BF326" s="17"/>
      <c r="BG326" s="57"/>
      <c r="BH326" s="57"/>
      <c r="BI326" s="57"/>
      <c r="BJ326" s="57"/>
      <c r="BK326" s="57"/>
    </row>
    <row r="327" spans="1:63" outlineLevel="1" x14ac:dyDescent="0.35">
      <c r="A327" s="17"/>
      <c r="B327" s="178"/>
      <c r="C327" s="179"/>
      <c r="D327" s="141"/>
      <c r="E327" s="123"/>
      <c r="F327" s="52"/>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52"/>
      <c r="AJ327" s="52"/>
      <c r="AK327" s="52"/>
      <c r="AL327" s="52"/>
      <c r="AM327" s="52"/>
      <c r="AN327" s="52"/>
      <c r="AO327" s="52"/>
      <c r="AP327" s="46"/>
      <c r="AQ327" s="46"/>
      <c r="AR327" s="46"/>
      <c r="AS327" s="46"/>
      <c r="AT327" s="46"/>
      <c r="AU327" s="46"/>
      <c r="AV327" s="46"/>
      <c r="AW327" s="46"/>
      <c r="AX327" s="46"/>
      <c r="AY327" s="46"/>
      <c r="AZ327" s="46"/>
      <c r="BA327" s="47"/>
      <c r="BB327" s="2" t="str">
        <f t="shared" si="30"/>
        <v>||</v>
      </c>
      <c r="BC327" s="137"/>
      <c r="BD327" s="57"/>
      <c r="BE327" s="57"/>
      <c r="BF327" s="17"/>
      <c r="BG327" s="57"/>
      <c r="BH327" s="57"/>
      <c r="BI327" s="57"/>
      <c r="BJ327" s="57"/>
      <c r="BK327" s="57"/>
    </row>
    <row r="328" spans="1:63" outlineLevel="1" x14ac:dyDescent="0.35">
      <c r="A328" s="17"/>
      <c r="B328" s="178"/>
      <c r="C328" s="179"/>
      <c r="D328" s="141"/>
      <c r="E328" s="123"/>
      <c r="F328" s="52"/>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c r="AD328" s="52"/>
      <c r="AE328" s="52"/>
      <c r="AF328" s="52"/>
      <c r="AG328" s="52"/>
      <c r="AH328" s="52"/>
      <c r="AI328" s="52"/>
      <c r="AJ328" s="52"/>
      <c r="AK328" s="52"/>
      <c r="AL328" s="52"/>
      <c r="AM328" s="52"/>
      <c r="AN328" s="52"/>
      <c r="AO328" s="52"/>
      <c r="AP328" s="46"/>
      <c r="AQ328" s="46"/>
      <c r="AR328" s="46"/>
      <c r="AS328" s="46"/>
      <c r="AT328" s="46"/>
      <c r="AU328" s="46"/>
      <c r="AV328" s="46"/>
      <c r="AW328" s="46"/>
      <c r="AX328" s="46"/>
      <c r="AY328" s="46"/>
      <c r="AZ328" s="46"/>
      <c r="BA328" s="47"/>
      <c r="BB328" s="2" t="str">
        <f t="shared" si="30"/>
        <v>||</v>
      </c>
      <c r="BC328" s="137"/>
      <c r="BD328" s="57"/>
      <c r="BE328" s="57"/>
      <c r="BF328" s="17"/>
      <c r="BG328" s="57"/>
      <c r="BH328" s="57"/>
      <c r="BI328" s="57"/>
      <c r="BJ328" s="57"/>
      <c r="BK328" s="57"/>
    </row>
    <row r="329" spans="1:63" outlineLevel="1" x14ac:dyDescent="0.35">
      <c r="A329" s="17"/>
      <c r="B329" s="178"/>
      <c r="C329" s="179"/>
      <c r="D329" s="141"/>
      <c r="E329" s="123"/>
      <c r="F329" s="52"/>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c r="AD329" s="52"/>
      <c r="AE329" s="52"/>
      <c r="AF329" s="52"/>
      <c r="AG329" s="52"/>
      <c r="AH329" s="52"/>
      <c r="AI329" s="52"/>
      <c r="AJ329" s="52"/>
      <c r="AK329" s="52"/>
      <c r="AL329" s="52"/>
      <c r="AM329" s="52"/>
      <c r="AN329" s="52"/>
      <c r="AO329" s="52"/>
      <c r="AP329" s="46"/>
      <c r="AQ329" s="46"/>
      <c r="AR329" s="46"/>
      <c r="AS329" s="46"/>
      <c r="AT329" s="46"/>
      <c r="AU329" s="46"/>
      <c r="AV329" s="46"/>
      <c r="AW329" s="46"/>
      <c r="AX329" s="46"/>
      <c r="AY329" s="46"/>
      <c r="AZ329" s="46"/>
      <c r="BA329" s="47"/>
      <c r="BB329" s="2" t="str">
        <f t="shared" si="30"/>
        <v>||</v>
      </c>
      <c r="BC329" s="137"/>
      <c r="BD329" s="57"/>
      <c r="BE329" s="57"/>
      <c r="BF329" s="17"/>
      <c r="BG329" s="57"/>
      <c r="BH329" s="57"/>
      <c r="BI329" s="57"/>
      <c r="BJ329" s="57"/>
      <c r="BK329" s="57"/>
    </row>
    <row r="330" spans="1:63" outlineLevel="1" x14ac:dyDescent="0.35">
      <c r="A330" s="17"/>
      <c r="B330" s="178"/>
      <c r="C330" s="179"/>
      <c r="D330" s="141"/>
      <c r="E330" s="123"/>
      <c r="F330" s="52"/>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52"/>
      <c r="AJ330" s="52"/>
      <c r="AK330" s="52"/>
      <c r="AL330" s="52"/>
      <c r="AM330" s="52"/>
      <c r="AN330" s="52"/>
      <c r="AO330" s="52"/>
      <c r="AP330" s="46"/>
      <c r="AQ330" s="46"/>
      <c r="AR330" s="46"/>
      <c r="AS330" s="46"/>
      <c r="AT330" s="46"/>
      <c r="AU330" s="46"/>
      <c r="AV330" s="46"/>
      <c r="AW330" s="46"/>
      <c r="AX330" s="46"/>
      <c r="AY330" s="46"/>
      <c r="AZ330" s="46"/>
      <c r="BA330" s="47"/>
      <c r="BB330" s="2" t="str">
        <f t="shared" si="30"/>
        <v>||</v>
      </c>
      <c r="BC330" s="137"/>
      <c r="BD330" s="57"/>
      <c r="BE330" s="57"/>
      <c r="BF330" s="17"/>
      <c r="BG330" s="57"/>
      <c r="BH330" s="57"/>
      <c r="BI330" s="57"/>
      <c r="BJ330" s="57"/>
      <c r="BK330" s="57"/>
    </row>
    <row r="331" spans="1:63" outlineLevel="1" x14ac:dyDescent="0.35">
      <c r="A331" s="17"/>
      <c r="B331" s="178"/>
      <c r="C331" s="179"/>
      <c r="D331" s="141"/>
      <c r="E331" s="123"/>
      <c r="F331" s="52"/>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c r="AD331" s="52"/>
      <c r="AE331" s="52"/>
      <c r="AF331" s="52"/>
      <c r="AG331" s="52"/>
      <c r="AH331" s="52"/>
      <c r="AI331" s="52"/>
      <c r="AJ331" s="52"/>
      <c r="AK331" s="52"/>
      <c r="AL331" s="52"/>
      <c r="AM331" s="52"/>
      <c r="AN331" s="52"/>
      <c r="AO331" s="52"/>
      <c r="AP331" s="46"/>
      <c r="AQ331" s="46"/>
      <c r="AR331" s="46"/>
      <c r="AS331" s="46"/>
      <c r="AT331" s="46"/>
      <c r="AU331" s="46"/>
      <c r="AV331" s="46"/>
      <c r="AW331" s="46"/>
      <c r="AX331" s="46"/>
      <c r="AY331" s="46"/>
      <c r="AZ331" s="46"/>
      <c r="BA331" s="47"/>
      <c r="BB331" s="2" t="str">
        <f t="shared" si="30"/>
        <v>||</v>
      </c>
      <c r="BC331" s="137"/>
      <c r="BD331" s="57"/>
      <c r="BE331" s="57"/>
      <c r="BF331" s="17"/>
      <c r="BG331" s="57"/>
      <c r="BH331" s="57"/>
      <c r="BI331" s="57"/>
      <c r="BJ331" s="57"/>
      <c r="BK331" s="57"/>
    </row>
    <row r="332" spans="1:63" outlineLevel="1" x14ac:dyDescent="0.35">
      <c r="A332" s="17"/>
      <c r="B332" s="178"/>
      <c r="C332" s="179"/>
      <c r="D332" s="141"/>
      <c r="E332" s="123"/>
      <c r="F332" s="52"/>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2"/>
      <c r="AF332" s="52"/>
      <c r="AG332" s="52"/>
      <c r="AH332" s="52"/>
      <c r="AI332" s="52"/>
      <c r="AJ332" s="52"/>
      <c r="AK332" s="52"/>
      <c r="AL332" s="52"/>
      <c r="AM332" s="52"/>
      <c r="AN332" s="52"/>
      <c r="AO332" s="52"/>
      <c r="AP332" s="46"/>
      <c r="AQ332" s="46"/>
      <c r="AR332" s="46"/>
      <c r="AS332" s="46"/>
      <c r="AT332" s="46"/>
      <c r="AU332" s="46"/>
      <c r="AV332" s="46"/>
      <c r="AW332" s="46"/>
      <c r="AX332" s="46"/>
      <c r="AY332" s="46"/>
      <c r="AZ332" s="46"/>
      <c r="BA332" s="47"/>
      <c r="BB332" s="2" t="str">
        <f t="shared" si="30"/>
        <v>||</v>
      </c>
      <c r="BC332" s="137"/>
      <c r="BD332" s="57"/>
      <c r="BE332" s="57"/>
      <c r="BF332" s="17"/>
      <c r="BG332" s="57"/>
      <c r="BH332" s="57"/>
      <c r="BI332" s="57"/>
      <c r="BJ332" s="57"/>
      <c r="BK332" s="57"/>
    </row>
    <row r="333" spans="1:63" outlineLevel="1" x14ac:dyDescent="0.35">
      <c r="A333" s="17"/>
      <c r="B333" s="178"/>
      <c r="C333" s="179"/>
      <c r="D333" s="141"/>
      <c r="E333" s="123"/>
      <c r="F333" s="52"/>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c r="AG333" s="52"/>
      <c r="AH333" s="52"/>
      <c r="AI333" s="52"/>
      <c r="AJ333" s="52"/>
      <c r="AK333" s="52"/>
      <c r="AL333" s="52"/>
      <c r="AM333" s="52"/>
      <c r="AN333" s="52"/>
      <c r="AO333" s="52"/>
      <c r="AP333" s="46"/>
      <c r="AQ333" s="46"/>
      <c r="AR333" s="46"/>
      <c r="AS333" s="46"/>
      <c r="AT333" s="46"/>
      <c r="AU333" s="46"/>
      <c r="AV333" s="46"/>
      <c r="AW333" s="46"/>
      <c r="AX333" s="46"/>
      <c r="AY333" s="46"/>
      <c r="AZ333" s="46"/>
      <c r="BA333" s="47"/>
      <c r="BB333" s="2" t="str">
        <f t="shared" si="30"/>
        <v>||</v>
      </c>
      <c r="BC333" s="137"/>
      <c r="BD333" s="57"/>
      <c r="BE333" s="57"/>
      <c r="BF333" s="17"/>
      <c r="BG333" s="57"/>
      <c r="BH333" s="57"/>
      <c r="BI333" s="57"/>
      <c r="BJ333" s="57"/>
      <c r="BK333" s="57"/>
    </row>
    <row r="334" spans="1:63" outlineLevel="1" x14ac:dyDescent="0.35">
      <c r="A334" s="17"/>
      <c r="B334" s="178"/>
      <c r="C334" s="179"/>
      <c r="D334" s="141"/>
      <c r="E334" s="123"/>
      <c r="F334" s="52"/>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2"/>
      <c r="AF334" s="52"/>
      <c r="AG334" s="52"/>
      <c r="AH334" s="52"/>
      <c r="AI334" s="52"/>
      <c r="AJ334" s="52"/>
      <c r="AK334" s="52"/>
      <c r="AL334" s="52"/>
      <c r="AM334" s="52"/>
      <c r="AN334" s="52"/>
      <c r="AO334" s="52"/>
      <c r="AP334" s="46"/>
      <c r="AQ334" s="46"/>
      <c r="AR334" s="46"/>
      <c r="AS334" s="46"/>
      <c r="AT334" s="46"/>
      <c r="AU334" s="46"/>
      <c r="AV334" s="46"/>
      <c r="AW334" s="46"/>
      <c r="AX334" s="46"/>
      <c r="AY334" s="46"/>
      <c r="AZ334" s="46"/>
      <c r="BA334" s="47"/>
      <c r="BB334" s="2" t="str">
        <f t="shared" si="30"/>
        <v>||</v>
      </c>
      <c r="BC334" s="137"/>
      <c r="BD334" s="57"/>
      <c r="BE334" s="57"/>
      <c r="BF334" s="17"/>
      <c r="BG334" s="57"/>
      <c r="BH334" s="57"/>
      <c r="BI334" s="57"/>
      <c r="BJ334" s="57"/>
      <c r="BK334" s="57"/>
    </row>
    <row r="335" spans="1:63" outlineLevel="1" x14ac:dyDescent="0.35">
      <c r="A335" s="17"/>
      <c r="B335" s="178"/>
      <c r="C335" s="179"/>
      <c r="D335" s="141"/>
      <c r="E335" s="123"/>
      <c r="F335" s="52"/>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c r="AG335" s="52"/>
      <c r="AH335" s="52"/>
      <c r="AI335" s="52"/>
      <c r="AJ335" s="52"/>
      <c r="AK335" s="52"/>
      <c r="AL335" s="52"/>
      <c r="AM335" s="52"/>
      <c r="AN335" s="52"/>
      <c r="AO335" s="52"/>
      <c r="AP335" s="46"/>
      <c r="AQ335" s="46"/>
      <c r="AR335" s="46"/>
      <c r="AS335" s="46"/>
      <c r="AT335" s="46"/>
      <c r="AU335" s="46"/>
      <c r="AV335" s="46"/>
      <c r="AW335" s="46"/>
      <c r="AX335" s="46"/>
      <c r="AY335" s="46"/>
      <c r="AZ335" s="46"/>
      <c r="BA335" s="47"/>
      <c r="BB335" s="2" t="str">
        <f t="shared" si="30"/>
        <v>||</v>
      </c>
      <c r="BC335" s="137"/>
      <c r="BD335" s="57"/>
      <c r="BE335" s="57"/>
      <c r="BF335" s="17"/>
      <c r="BG335" s="57"/>
      <c r="BH335" s="57"/>
      <c r="BI335" s="57"/>
      <c r="BJ335" s="57"/>
      <c r="BK335" s="57"/>
    </row>
    <row r="336" spans="1:63" outlineLevel="1" x14ac:dyDescent="0.35">
      <c r="A336" s="17"/>
      <c r="B336" s="178"/>
      <c r="C336" s="179"/>
      <c r="D336" s="141"/>
      <c r="E336" s="123"/>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2"/>
      <c r="AF336" s="52"/>
      <c r="AG336" s="52"/>
      <c r="AH336" s="52"/>
      <c r="AI336" s="52"/>
      <c r="AJ336" s="52"/>
      <c r="AK336" s="52"/>
      <c r="AL336" s="52"/>
      <c r="AM336" s="52"/>
      <c r="AN336" s="52"/>
      <c r="AO336" s="52"/>
      <c r="AP336" s="46"/>
      <c r="AQ336" s="46"/>
      <c r="AR336" s="46"/>
      <c r="AS336" s="46"/>
      <c r="AT336" s="46"/>
      <c r="AU336" s="46"/>
      <c r="AV336" s="46"/>
      <c r="AW336" s="46"/>
      <c r="AX336" s="46"/>
      <c r="AY336" s="46"/>
      <c r="AZ336" s="46"/>
      <c r="BA336" s="47"/>
      <c r="BB336" s="2" t="str">
        <f t="shared" si="30"/>
        <v>||</v>
      </c>
      <c r="BC336" s="137"/>
      <c r="BD336" s="57"/>
      <c r="BE336" s="57"/>
      <c r="BF336" s="17"/>
      <c r="BG336" s="57"/>
      <c r="BH336" s="57"/>
      <c r="BI336" s="57"/>
      <c r="BJ336" s="57"/>
      <c r="BK336" s="57"/>
    </row>
    <row r="337" spans="1:63" outlineLevel="1" x14ac:dyDescent="0.35">
      <c r="A337" s="17"/>
      <c r="B337" s="178"/>
      <c r="C337" s="179"/>
      <c r="D337" s="141"/>
      <c r="E337" s="123"/>
      <c r="F337" s="52"/>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c r="AD337" s="52"/>
      <c r="AE337" s="52"/>
      <c r="AF337" s="52"/>
      <c r="AG337" s="52"/>
      <c r="AH337" s="52"/>
      <c r="AI337" s="52"/>
      <c r="AJ337" s="52"/>
      <c r="AK337" s="52"/>
      <c r="AL337" s="52"/>
      <c r="AM337" s="52"/>
      <c r="AN337" s="52"/>
      <c r="AO337" s="52"/>
      <c r="AP337" s="46"/>
      <c r="AQ337" s="46"/>
      <c r="AR337" s="46"/>
      <c r="AS337" s="46"/>
      <c r="AT337" s="46"/>
      <c r="AU337" s="46"/>
      <c r="AV337" s="46"/>
      <c r="AW337" s="46"/>
      <c r="AX337" s="46"/>
      <c r="AY337" s="46"/>
      <c r="AZ337" s="46"/>
      <c r="BA337" s="47"/>
      <c r="BB337" s="2" t="str">
        <f t="shared" si="30"/>
        <v>||</v>
      </c>
      <c r="BC337" s="137"/>
      <c r="BD337" s="57"/>
      <c r="BE337" s="57"/>
      <c r="BF337" s="17"/>
      <c r="BG337" s="57"/>
      <c r="BH337" s="57"/>
      <c r="BI337" s="57"/>
      <c r="BJ337" s="57"/>
      <c r="BK337" s="57"/>
    </row>
    <row r="338" spans="1:63" outlineLevel="1" x14ac:dyDescent="0.35">
      <c r="A338" s="17"/>
      <c r="B338" s="178"/>
      <c r="C338" s="179"/>
      <c r="D338" s="141"/>
      <c r="E338" s="123"/>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46"/>
      <c r="AQ338" s="46"/>
      <c r="AR338" s="46"/>
      <c r="AS338" s="46"/>
      <c r="AT338" s="46"/>
      <c r="AU338" s="46"/>
      <c r="AV338" s="46"/>
      <c r="AW338" s="46"/>
      <c r="AX338" s="46"/>
      <c r="AY338" s="46"/>
      <c r="AZ338" s="46"/>
      <c r="BA338" s="47"/>
      <c r="BB338" s="2" t="str">
        <f t="shared" si="30"/>
        <v>||</v>
      </c>
      <c r="BC338" s="137"/>
      <c r="BD338" s="57"/>
      <c r="BE338" s="57"/>
      <c r="BF338" s="17"/>
      <c r="BG338" s="57"/>
      <c r="BH338" s="57"/>
      <c r="BI338" s="57"/>
      <c r="BJ338" s="57"/>
      <c r="BK338" s="57"/>
    </row>
    <row r="339" spans="1:63" outlineLevel="1" x14ac:dyDescent="0.35">
      <c r="A339" s="17"/>
      <c r="B339" s="178"/>
      <c r="C339" s="179"/>
      <c r="D339" s="141"/>
      <c r="E339" s="123"/>
      <c r="F339" s="52"/>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c r="AD339" s="52"/>
      <c r="AE339" s="52"/>
      <c r="AF339" s="52"/>
      <c r="AG339" s="52"/>
      <c r="AH339" s="52"/>
      <c r="AI339" s="52"/>
      <c r="AJ339" s="52"/>
      <c r="AK339" s="52"/>
      <c r="AL339" s="52"/>
      <c r="AM339" s="52"/>
      <c r="AN339" s="52"/>
      <c r="AO339" s="52"/>
      <c r="AP339" s="46"/>
      <c r="AQ339" s="46"/>
      <c r="AR339" s="46"/>
      <c r="AS339" s="46"/>
      <c r="AT339" s="46"/>
      <c r="AU339" s="46"/>
      <c r="AV339" s="46"/>
      <c r="AW339" s="46"/>
      <c r="AX339" s="46"/>
      <c r="AY339" s="46"/>
      <c r="AZ339" s="46"/>
      <c r="BA339" s="47"/>
      <c r="BB339" s="2" t="str">
        <f t="shared" si="30"/>
        <v>||</v>
      </c>
      <c r="BC339" s="137"/>
      <c r="BD339" s="57"/>
      <c r="BE339" s="57"/>
      <c r="BF339" s="17"/>
      <c r="BG339" s="57"/>
      <c r="BH339" s="57"/>
      <c r="BI339" s="57"/>
      <c r="BJ339" s="57"/>
      <c r="BK339" s="57"/>
    </row>
    <row r="340" spans="1:63" outlineLevel="1" x14ac:dyDescent="0.35">
      <c r="A340" s="17"/>
      <c r="B340" s="178"/>
      <c r="C340" s="179"/>
      <c r="D340" s="141"/>
      <c r="E340" s="123"/>
      <c r="F340" s="52"/>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c r="AD340" s="52"/>
      <c r="AE340" s="52"/>
      <c r="AF340" s="52"/>
      <c r="AG340" s="52"/>
      <c r="AH340" s="52"/>
      <c r="AI340" s="52"/>
      <c r="AJ340" s="52"/>
      <c r="AK340" s="52"/>
      <c r="AL340" s="52"/>
      <c r="AM340" s="52"/>
      <c r="AN340" s="52"/>
      <c r="AO340" s="52"/>
      <c r="AP340" s="46"/>
      <c r="AQ340" s="46"/>
      <c r="AR340" s="46"/>
      <c r="AS340" s="46"/>
      <c r="AT340" s="46"/>
      <c r="AU340" s="46"/>
      <c r="AV340" s="46"/>
      <c r="AW340" s="46"/>
      <c r="AX340" s="46"/>
      <c r="AY340" s="46"/>
      <c r="AZ340" s="46"/>
      <c r="BA340" s="47"/>
      <c r="BB340" s="2" t="str">
        <f t="shared" si="30"/>
        <v>||</v>
      </c>
      <c r="BC340" s="137"/>
      <c r="BD340" s="57"/>
      <c r="BE340" s="57"/>
      <c r="BF340" s="17"/>
      <c r="BG340" s="57"/>
      <c r="BH340" s="57"/>
      <c r="BI340" s="57"/>
      <c r="BJ340" s="57"/>
      <c r="BK340" s="57"/>
    </row>
    <row r="341" spans="1:63" outlineLevel="1" x14ac:dyDescent="0.35">
      <c r="A341" s="17"/>
      <c r="B341" s="178"/>
      <c r="C341" s="179"/>
      <c r="D341" s="141"/>
      <c r="E341" s="123"/>
      <c r="F341" s="52"/>
      <c r="G341" s="52"/>
      <c r="H341" s="52"/>
      <c r="I341" s="52"/>
      <c r="J341" s="52"/>
      <c r="K341" s="52"/>
      <c r="L341" s="52"/>
      <c r="M341" s="52"/>
      <c r="N341" s="52"/>
      <c r="O341" s="52"/>
      <c r="P341" s="52"/>
      <c r="Q341" s="52"/>
      <c r="R341" s="52"/>
      <c r="S341" s="52"/>
      <c r="T341" s="52"/>
      <c r="U341" s="52"/>
      <c r="V341" s="52"/>
      <c r="W341" s="52"/>
      <c r="X341" s="52"/>
      <c r="Y341" s="52"/>
      <c r="Z341" s="52"/>
      <c r="AA341" s="52"/>
      <c r="AB341" s="52"/>
      <c r="AC341" s="52"/>
      <c r="AD341" s="52"/>
      <c r="AE341" s="52"/>
      <c r="AF341" s="52"/>
      <c r="AG341" s="52"/>
      <c r="AH341" s="52"/>
      <c r="AI341" s="52"/>
      <c r="AJ341" s="52"/>
      <c r="AK341" s="52"/>
      <c r="AL341" s="52"/>
      <c r="AM341" s="52"/>
      <c r="AN341" s="52"/>
      <c r="AO341" s="52"/>
      <c r="AP341" s="46"/>
      <c r="AQ341" s="46"/>
      <c r="AR341" s="46"/>
      <c r="AS341" s="46"/>
      <c r="AT341" s="46"/>
      <c r="AU341" s="46"/>
      <c r="AV341" s="46"/>
      <c r="AW341" s="46"/>
      <c r="AX341" s="46"/>
      <c r="AY341" s="46"/>
      <c r="AZ341" s="46"/>
      <c r="BA341" s="47"/>
      <c r="BB341" s="2" t="str">
        <f t="shared" si="30"/>
        <v>||</v>
      </c>
      <c r="BC341" s="137"/>
      <c r="BD341" s="57"/>
      <c r="BE341" s="57"/>
      <c r="BF341" s="17"/>
      <c r="BG341" s="57"/>
      <c r="BH341" s="57"/>
      <c r="BI341" s="57"/>
      <c r="BJ341" s="57"/>
      <c r="BK341" s="57"/>
    </row>
    <row r="342" spans="1:63" outlineLevel="1" x14ac:dyDescent="0.35">
      <c r="A342" s="17"/>
      <c r="B342" s="178"/>
      <c r="C342" s="179"/>
      <c r="D342" s="141"/>
      <c r="E342" s="123"/>
      <c r="F342" s="52"/>
      <c r="G342" s="52"/>
      <c r="H342" s="52"/>
      <c r="I342" s="52"/>
      <c r="J342" s="52"/>
      <c r="K342" s="52"/>
      <c r="L342" s="52"/>
      <c r="M342" s="52"/>
      <c r="N342" s="52"/>
      <c r="O342" s="52"/>
      <c r="P342" s="52"/>
      <c r="Q342" s="52"/>
      <c r="R342" s="52"/>
      <c r="S342" s="52"/>
      <c r="T342" s="52"/>
      <c r="U342" s="52"/>
      <c r="V342" s="52"/>
      <c r="W342" s="52"/>
      <c r="X342" s="52"/>
      <c r="Y342" s="52"/>
      <c r="Z342" s="52"/>
      <c r="AA342" s="52"/>
      <c r="AB342" s="52"/>
      <c r="AC342" s="52"/>
      <c r="AD342" s="52"/>
      <c r="AE342" s="52"/>
      <c r="AF342" s="52"/>
      <c r="AG342" s="52"/>
      <c r="AH342" s="52"/>
      <c r="AI342" s="52"/>
      <c r="AJ342" s="52"/>
      <c r="AK342" s="52"/>
      <c r="AL342" s="52"/>
      <c r="AM342" s="52"/>
      <c r="AN342" s="52"/>
      <c r="AO342" s="52"/>
      <c r="AP342" s="46"/>
      <c r="AQ342" s="46"/>
      <c r="AR342" s="46"/>
      <c r="AS342" s="46"/>
      <c r="AT342" s="46"/>
      <c r="AU342" s="46"/>
      <c r="AV342" s="46"/>
      <c r="AW342" s="46"/>
      <c r="AX342" s="46"/>
      <c r="AY342" s="46"/>
      <c r="AZ342" s="46"/>
      <c r="BA342" s="47"/>
      <c r="BB342" s="2" t="str">
        <f t="shared" si="30"/>
        <v>||</v>
      </c>
      <c r="BC342" s="137"/>
      <c r="BD342" s="57"/>
      <c r="BE342" s="57"/>
      <c r="BF342" s="17"/>
      <c r="BG342" s="57"/>
      <c r="BH342" s="57"/>
      <c r="BI342" s="57"/>
      <c r="BJ342" s="57"/>
      <c r="BK342" s="57"/>
    </row>
    <row r="343" spans="1:63" outlineLevel="1" x14ac:dyDescent="0.35">
      <c r="A343" s="17"/>
      <c r="B343" s="178"/>
      <c r="C343" s="179"/>
      <c r="D343" s="141"/>
      <c r="E343" s="123"/>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2"/>
      <c r="AK343" s="52"/>
      <c r="AL343" s="52"/>
      <c r="AM343" s="52"/>
      <c r="AN343" s="52"/>
      <c r="AO343" s="52"/>
      <c r="AP343" s="46"/>
      <c r="AQ343" s="46"/>
      <c r="AR343" s="46"/>
      <c r="AS343" s="46"/>
      <c r="AT343" s="46"/>
      <c r="AU343" s="46"/>
      <c r="AV343" s="46"/>
      <c r="AW343" s="46"/>
      <c r="AX343" s="46"/>
      <c r="AY343" s="46"/>
      <c r="AZ343" s="46"/>
      <c r="BA343" s="47"/>
      <c r="BB343" s="2" t="str">
        <f t="shared" si="30"/>
        <v>||</v>
      </c>
      <c r="BC343" s="137"/>
      <c r="BD343" s="57"/>
      <c r="BE343" s="57"/>
      <c r="BF343" s="17"/>
      <c r="BG343" s="57"/>
      <c r="BH343" s="57"/>
      <c r="BI343" s="57"/>
      <c r="BJ343" s="57"/>
      <c r="BK343" s="57"/>
    </row>
    <row r="344" spans="1:63" outlineLevel="1" x14ac:dyDescent="0.35">
      <c r="A344" s="17"/>
      <c r="B344" s="140"/>
      <c r="C344" s="139"/>
      <c r="D344" s="141"/>
      <c r="E344" s="123"/>
      <c r="F344" s="52"/>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c r="AD344" s="52"/>
      <c r="AE344" s="52"/>
      <c r="AF344" s="52"/>
      <c r="AG344" s="52"/>
      <c r="AH344" s="52"/>
      <c r="AI344" s="52"/>
      <c r="AJ344" s="52"/>
      <c r="AK344" s="52"/>
      <c r="AL344" s="52"/>
      <c r="AM344" s="52"/>
      <c r="AN344" s="52"/>
      <c r="AO344" s="52"/>
      <c r="AP344" s="46"/>
      <c r="AQ344" s="46"/>
      <c r="AR344" s="46"/>
      <c r="AS344" s="46"/>
      <c r="AT344" s="46"/>
      <c r="AU344" s="46"/>
      <c r="AV344" s="46"/>
      <c r="AW344" s="46"/>
      <c r="AX344" s="46"/>
      <c r="AY344" s="46"/>
      <c r="AZ344" s="46"/>
      <c r="BA344" s="47"/>
      <c r="BB344" s="2" t="str">
        <f t="shared" si="30"/>
        <v>||</v>
      </c>
      <c r="BC344" s="137"/>
      <c r="BD344" s="57"/>
      <c r="BE344" s="57"/>
      <c r="BF344" s="17"/>
      <c r="BG344" s="57"/>
      <c r="BH344" s="57"/>
      <c r="BI344" s="57"/>
      <c r="BJ344" s="57"/>
      <c r="BK344" s="57"/>
    </row>
    <row r="345" spans="1:63" outlineLevel="1" x14ac:dyDescent="0.35">
      <c r="A345" s="17"/>
      <c r="B345" s="178"/>
      <c r="C345" s="179"/>
      <c r="D345" s="141"/>
      <c r="E345" s="123"/>
      <c r="F345" s="52"/>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c r="AD345" s="52"/>
      <c r="AE345" s="52"/>
      <c r="AF345" s="52"/>
      <c r="AG345" s="52"/>
      <c r="AH345" s="52"/>
      <c r="AI345" s="52"/>
      <c r="AJ345" s="52"/>
      <c r="AK345" s="52"/>
      <c r="AL345" s="52"/>
      <c r="AM345" s="52"/>
      <c r="AN345" s="52"/>
      <c r="AO345" s="52"/>
      <c r="AP345" s="46"/>
      <c r="AQ345" s="46"/>
      <c r="AR345" s="46"/>
      <c r="AS345" s="46"/>
      <c r="AT345" s="46"/>
      <c r="AU345" s="46"/>
      <c r="AV345" s="46"/>
      <c r="AW345" s="46"/>
      <c r="AX345" s="46"/>
      <c r="AY345" s="46"/>
      <c r="AZ345" s="46"/>
      <c r="BA345" s="47"/>
      <c r="BB345" s="2" t="str">
        <f t="shared" si="30"/>
        <v>||</v>
      </c>
      <c r="BC345" s="137"/>
      <c r="BD345" s="57"/>
      <c r="BE345" s="57"/>
      <c r="BF345" s="17"/>
      <c r="BG345" s="57"/>
      <c r="BH345" s="57"/>
      <c r="BI345" s="57"/>
      <c r="BJ345" s="57"/>
      <c r="BK345" s="57"/>
    </row>
    <row r="346" spans="1:63" outlineLevel="1" x14ac:dyDescent="0.35">
      <c r="A346" s="17"/>
      <c r="B346" s="178"/>
      <c r="C346" s="179"/>
      <c r="D346" s="141"/>
      <c r="E346" s="123"/>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46"/>
      <c r="AQ346" s="46"/>
      <c r="AR346" s="46"/>
      <c r="AS346" s="46"/>
      <c r="AT346" s="46"/>
      <c r="AU346" s="46"/>
      <c r="AV346" s="46"/>
      <c r="AW346" s="46"/>
      <c r="AX346" s="46"/>
      <c r="AY346" s="46"/>
      <c r="AZ346" s="46"/>
      <c r="BA346" s="47"/>
      <c r="BB346" s="2" t="str">
        <f t="shared" si="30"/>
        <v>||</v>
      </c>
      <c r="BC346" s="137"/>
      <c r="BD346" s="57"/>
      <c r="BE346" s="57"/>
      <c r="BF346" s="17"/>
      <c r="BG346" s="57"/>
      <c r="BH346" s="57"/>
      <c r="BI346" s="57"/>
      <c r="BJ346" s="57"/>
      <c r="BK346" s="57"/>
    </row>
    <row r="347" spans="1:63" outlineLevel="1" x14ac:dyDescent="0.35">
      <c r="A347" s="17"/>
      <c r="B347" s="178"/>
      <c r="C347" s="179"/>
      <c r="D347" s="141"/>
      <c r="E347" s="123"/>
      <c r="F347" s="52"/>
      <c r="G347" s="52"/>
      <c r="H347" s="52"/>
      <c r="I347" s="52"/>
      <c r="J347" s="52"/>
      <c r="K347" s="52"/>
      <c r="L347" s="52"/>
      <c r="M347" s="52"/>
      <c r="N347" s="52"/>
      <c r="O347" s="52"/>
      <c r="P347" s="52"/>
      <c r="Q347" s="52"/>
      <c r="R347" s="52"/>
      <c r="S347" s="52"/>
      <c r="T347" s="52"/>
      <c r="U347" s="52"/>
      <c r="V347" s="52"/>
      <c r="W347" s="52"/>
      <c r="X347" s="52"/>
      <c r="Y347" s="52"/>
      <c r="Z347" s="52"/>
      <c r="AA347" s="52"/>
      <c r="AB347" s="52"/>
      <c r="AC347" s="52"/>
      <c r="AD347" s="52"/>
      <c r="AE347" s="52"/>
      <c r="AF347" s="52"/>
      <c r="AG347" s="52"/>
      <c r="AH347" s="52"/>
      <c r="AI347" s="52"/>
      <c r="AJ347" s="52"/>
      <c r="AK347" s="52"/>
      <c r="AL347" s="52"/>
      <c r="AM347" s="52"/>
      <c r="AN347" s="52"/>
      <c r="AO347" s="52"/>
      <c r="AP347" s="46"/>
      <c r="AQ347" s="46"/>
      <c r="AR347" s="46"/>
      <c r="AS347" s="46"/>
      <c r="AT347" s="46"/>
      <c r="AU347" s="46"/>
      <c r="AV347" s="46"/>
      <c r="AW347" s="46"/>
      <c r="AX347" s="46"/>
      <c r="AY347" s="46"/>
      <c r="AZ347" s="46"/>
      <c r="BA347" s="47"/>
      <c r="BB347" s="2" t="str">
        <f t="shared" si="30"/>
        <v>||</v>
      </c>
      <c r="BC347" s="137"/>
      <c r="BD347" s="57"/>
      <c r="BE347" s="57"/>
      <c r="BF347" s="17"/>
      <c r="BG347" s="57"/>
      <c r="BH347" s="57"/>
      <c r="BI347" s="57"/>
      <c r="BJ347" s="57"/>
      <c r="BK347" s="57"/>
    </row>
    <row r="348" spans="1:63" outlineLevel="1" x14ac:dyDescent="0.35">
      <c r="A348" s="17"/>
      <c r="B348" s="178"/>
      <c r="C348" s="179"/>
      <c r="D348" s="141"/>
      <c r="E348" s="129"/>
      <c r="F348" s="120"/>
      <c r="G348" s="120"/>
      <c r="H348" s="120"/>
      <c r="I348" s="120"/>
      <c r="J348" s="120"/>
      <c r="K348" s="120"/>
      <c r="L348" s="120"/>
      <c r="M348" s="120"/>
      <c r="N348" s="120"/>
      <c r="O348" s="120"/>
      <c r="P348" s="120"/>
      <c r="Q348" s="120"/>
      <c r="R348" s="120"/>
      <c r="S348" s="120"/>
      <c r="T348" s="120"/>
      <c r="U348" s="120"/>
      <c r="V348" s="120"/>
      <c r="W348" s="120"/>
      <c r="X348" s="120"/>
      <c r="Y348" s="120"/>
      <c r="Z348" s="120"/>
      <c r="AA348" s="120"/>
      <c r="AB348" s="120"/>
      <c r="AC348" s="120"/>
      <c r="AD348" s="120"/>
      <c r="AE348" s="120"/>
      <c r="AF348" s="120"/>
      <c r="AG348" s="120"/>
      <c r="AH348" s="120"/>
      <c r="AI348" s="120"/>
      <c r="AJ348" s="120"/>
      <c r="AK348" s="120"/>
      <c r="AL348" s="120"/>
      <c r="AM348" s="120"/>
      <c r="AN348" s="120"/>
      <c r="AO348" s="120"/>
      <c r="AP348" s="119"/>
      <c r="AQ348" s="119"/>
      <c r="AR348" s="119"/>
      <c r="AS348" s="119"/>
      <c r="AT348" s="119"/>
      <c r="AU348" s="119"/>
      <c r="AV348" s="119"/>
      <c r="AW348" s="119"/>
      <c r="AX348" s="119"/>
      <c r="AY348" s="119"/>
      <c r="AZ348" s="119"/>
      <c r="BA348" s="121"/>
      <c r="BB348" s="2" t="str">
        <f t="shared" ref="BB348" si="31">CONCATENATE(B348,"|","|",D348)</f>
        <v>||</v>
      </c>
      <c r="BC348" s="137"/>
      <c r="BD348" s="57"/>
      <c r="BE348" s="57"/>
      <c r="BF348" s="17"/>
      <c r="BG348" s="57"/>
      <c r="BH348" s="57"/>
      <c r="BI348" s="57"/>
      <c r="BJ348" s="57"/>
      <c r="BK348" s="57"/>
    </row>
    <row r="349" spans="1:63" x14ac:dyDescent="0.3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9"/>
      <c r="BC349" s="17"/>
      <c r="BD349" s="61"/>
      <c r="BE349" s="62"/>
      <c r="BF349" s="62"/>
      <c r="BG349" s="62"/>
      <c r="BH349" s="62"/>
      <c r="BI349" s="62"/>
      <c r="BJ349" s="17"/>
      <c r="BK349" s="17"/>
    </row>
    <row r="350" spans="1:63" x14ac:dyDescent="0.35">
      <c r="A350" s="17"/>
      <c r="B350" s="96" t="s">
        <v>334</v>
      </c>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9"/>
      <c r="BC350" s="17"/>
      <c r="BD350" s="60"/>
      <c r="BE350" s="57"/>
      <c r="BF350" s="57"/>
      <c r="BG350" s="57"/>
      <c r="BH350" s="57"/>
      <c r="BI350" s="57"/>
      <c r="BJ350" s="57"/>
      <c r="BK350" s="57"/>
    </row>
    <row r="351" spans="1:63" x14ac:dyDescent="0.35">
      <c r="A351" s="17"/>
      <c r="B351" s="97" t="s">
        <v>553</v>
      </c>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9"/>
      <c r="BC351" s="17"/>
      <c r="BD351" s="61"/>
      <c r="BE351" s="62"/>
      <c r="BF351" s="62"/>
      <c r="BG351" s="62"/>
      <c r="BH351" s="62"/>
      <c r="BI351" s="62"/>
      <c r="BJ351" s="17"/>
      <c r="BK351" s="17"/>
    </row>
    <row r="352" spans="1:63" x14ac:dyDescent="0.35">
      <c r="A352" s="17"/>
      <c r="B352" s="97" t="s">
        <v>328</v>
      </c>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9"/>
      <c r="BC352" s="17"/>
      <c r="BD352" s="60"/>
      <c r="BE352" s="57"/>
      <c r="BF352" s="57"/>
      <c r="BG352" s="57"/>
      <c r="BH352" s="57"/>
      <c r="BI352" s="57"/>
      <c r="BJ352" s="57"/>
      <c r="BK352" s="57"/>
    </row>
    <row r="353" spans="1:63" x14ac:dyDescent="0.35">
      <c r="A353" s="17"/>
      <c r="B353" s="97" t="s">
        <v>329</v>
      </c>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9"/>
      <c r="BC353" s="17"/>
      <c r="BD353" s="61"/>
      <c r="BE353" s="62"/>
      <c r="BF353" s="62"/>
      <c r="BG353" s="62"/>
      <c r="BH353" s="62"/>
      <c r="BI353" s="62"/>
      <c r="BJ353" s="17"/>
      <c r="BK353" s="17"/>
    </row>
    <row r="354" spans="1:63" x14ac:dyDescent="0.35">
      <c r="A354" s="17"/>
      <c r="B354" s="97" t="s">
        <v>330</v>
      </c>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9"/>
      <c r="BC354" s="17"/>
      <c r="BD354" s="60"/>
      <c r="BE354" s="57"/>
      <c r="BF354" s="57"/>
      <c r="BG354" s="57"/>
      <c r="BH354" s="57"/>
      <c r="BI354" s="57"/>
      <c r="BJ354" s="57"/>
      <c r="BK354" s="57"/>
    </row>
    <row r="355" spans="1:63" x14ac:dyDescent="0.35">
      <c r="A355" s="17"/>
      <c r="B355" s="97" t="s">
        <v>331</v>
      </c>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9"/>
      <c r="BC355" s="17"/>
      <c r="BD355" s="61"/>
      <c r="BE355" s="62"/>
      <c r="BF355" s="62"/>
      <c r="BG355" s="62"/>
      <c r="BH355" s="62"/>
      <c r="BI355" s="62"/>
      <c r="BJ355" s="17"/>
      <c r="BK355" s="17"/>
    </row>
    <row r="356" spans="1:63" x14ac:dyDescent="0.35">
      <c r="A356" s="17"/>
      <c r="B356" s="97" t="s">
        <v>332</v>
      </c>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9"/>
      <c r="BC356" s="17"/>
      <c r="BD356" s="60"/>
      <c r="BE356" s="57"/>
      <c r="BF356" s="57"/>
      <c r="BG356" s="57"/>
      <c r="BH356" s="57"/>
      <c r="BI356" s="57"/>
      <c r="BJ356" s="57"/>
      <c r="BK356" s="57"/>
    </row>
    <row r="357" spans="1:63" x14ac:dyDescent="0.35">
      <c r="A357" s="17"/>
      <c r="B357" s="97" t="s">
        <v>340</v>
      </c>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9"/>
      <c r="BC357" s="17"/>
      <c r="BD357" s="61"/>
      <c r="BE357" s="62"/>
      <c r="BF357" s="62"/>
      <c r="BG357" s="62"/>
      <c r="BH357" s="62"/>
      <c r="BI357" s="62"/>
      <c r="BJ357" s="17"/>
      <c r="BK357" s="17"/>
    </row>
    <row r="358" spans="1:63" x14ac:dyDescent="0.35">
      <c r="A358" s="17"/>
      <c r="B358" s="97" t="s">
        <v>333</v>
      </c>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9"/>
      <c r="BC358" s="17"/>
      <c r="BD358" s="60"/>
      <c r="BE358" s="57"/>
      <c r="BF358" s="57"/>
      <c r="BG358" s="57"/>
      <c r="BH358" s="57"/>
      <c r="BI358" s="57"/>
      <c r="BJ358" s="57"/>
      <c r="BK358" s="57"/>
    </row>
    <row r="359" spans="1:63" x14ac:dyDescent="0.3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9"/>
      <c r="BC359" s="17"/>
      <c r="BD359" s="61"/>
      <c r="BE359" s="62"/>
      <c r="BF359" s="62"/>
      <c r="BG359" s="62"/>
      <c r="BH359" s="62"/>
      <c r="BI359" s="62"/>
      <c r="BJ359" s="17"/>
      <c r="BK359" s="17"/>
    </row>
    <row r="360" spans="1:63" x14ac:dyDescent="0.3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9"/>
      <c r="BC360" s="17"/>
      <c r="BD360" s="60"/>
      <c r="BE360" s="57"/>
      <c r="BF360" s="57"/>
      <c r="BG360" s="57"/>
      <c r="BH360" s="57"/>
      <c r="BI360" s="57"/>
      <c r="BJ360" s="57"/>
      <c r="BK360" s="57"/>
    </row>
    <row r="361" spans="1:63" x14ac:dyDescent="0.3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9"/>
      <c r="BC361" s="17"/>
      <c r="BD361" s="61"/>
      <c r="BE361" s="62"/>
      <c r="BF361" s="62"/>
      <c r="BG361" s="62"/>
      <c r="BH361" s="62"/>
      <c r="BI361" s="62"/>
      <c r="BJ361" s="17"/>
      <c r="BK361" s="17"/>
    </row>
    <row r="362" spans="1:63" ht="12.65" customHeight="1" x14ac:dyDescent="0.35">
      <c r="A362" s="17"/>
      <c r="B362" s="144"/>
      <c r="C362" s="145"/>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9"/>
      <c r="BC362" s="17"/>
      <c r="BD362" s="60"/>
      <c r="BE362" s="57"/>
      <c r="BF362" s="57"/>
      <c r="BG362" s="57"/>
      <c r="BH362" s="57"/>
      <c r="BI362" s="57"/>
      <c r="BJ362" s="57"/>
      <c r="BK362" s="57"/>
    </row>
    <row r="363" spans="1:63" ht="12" customHeight="1" x14ac:dyDescent="0.35">
      <c r="A363" s="17"/>
      <c r="B363" s="144"/>
      <c r="C363" s="145"/>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9"/>
      <c r="BC363" s="17"/>
      <c r="BD363" s="61"/>
      <c r="BE363" s="62"/>
      <c r="BF363" s="62"/>
      <c r="BG363" s="62"/>
      <c r="BH363" s="62"/>
      <c r="BI363" s="62"/>
      <c r="BJ363" s="17"/>
      <c r="BK363" s="17"/>
    </row>
    <row r="364" spans="1:63" x14ac:dyDescent="0.35">
      <c r="A364" s="17"/>
      <c r="B364" s="144"/>
      <c r="C364" s="146"/>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c r="BB364" s="19"/>
      <c r="BC364" s="17"/>
      <c r="BD364" s="60"/>
      <c r="BE364" s="57"/>
      <c r="BF364" s="57"/>
      <c r="BG364" s="57"/>
      <c r="BH364" s="57"/>
      <c r="BI364" s="57"/>
      <c r="BJ364" s="57"/>
      <c r="BK364" s="57"/>
    </row>
  </sheetData>
  <sheetProtection formatCells="0" formatColumns="0" formatRows="0" insertColumns="0" insertRows="0"/>
  <mergeCells count="113">
    <mergeCell ref="B342:C342"/>
    <mergeCell ref="B343:C343"/>
    <mergeCell ref="B345:C345"/>
    <mergeCell ref="B346:C346"/>
    <mergeCell ref="B347:C347"/>
    <mergeCell ref="B348:C348"/>
    <mergeCell ref="B336:C336"/>
    <mergeCell ref="B337:C337"/>
    <mergeCell ref="B338:C338"/>
    <mergeCell ref="B339:C339"/>
    <mergeCell ref="B340:C340"/>
    <mergeCell ref="B341:C341"/>
    <mergeCell ref="B330:C330"/>
    <mergeCell ref="B331:C331"/>
    <mergeCell ref="B332:C332"/>
    <mergeCell ref="B333:C333"/>
    <mergeCell ref="B334:C334"/>
    <mergeCell ref="B335:C335"/>
    <mergeCell ref="B324:C324"/>
    <mergeCell ref="B325:C325"/>
    <mergeCell ref="B326:C326"/>
    <mergeCell ref="B327:C327"/>
    <mergeCell ref="B328:C328"/>
    <mergeCell ref="B329:C329"/>
    <mergeCell ref="B318:C318"/>
    <mergeCell ref="B319:C319"/>
    <mergeCell ref="B320:C320"/>
    <mergeCell ref="B321:C321"/>
    <mergeCell ref="B322:C322"/>
    <mergeCell ref="B323:C323"/>
    <mergeCell ref="B312:C312"/>
    <mergeCell ref="B313:C313"/>
    <mergeCell ref="B314:C314"/>
    <mergeCell ref="B315:C315"/>
    <mergeCell ref="B316:C316"/>
    <mergeCell ref="B317:C317"/>
    <mergeCell ref="B306:C306"/>
    <mergeCell ref="B307:C307"/>
    <mergeCell ref="B308:C308"/>
    <mergeCell ref="B309:C309"/>
    <mergeCell ref="B310:C310"/>
    <mergeCell ref="B311:C311"/>
    <mergeCell ref="B300:C300"/>
    <mergeCell ref="B301:C301"/>
    <mergeCell ref="B302:C302"/>
    <mergeCell ref="B303:C303"/>
    <mergeCell ref="B304:C304"/>
    <mergeCell ref="B305:C305"/>
    <mergeCell ref="B294:C294"/>
    <mergeCell ref="B295:C295"/>
    <mergeCell ref="B296:C296"/>
    <mergeCell ref="B297:C297"/>
    <mergeCell ref="B298:C298"/>
    <mergeCell ref="B299:C299"/>
    <mergeCell ref="B288:C288"/>
    <mergeCell ref="B289:C289"/>
    <mergeCell ref="B290:C290"/>
    <mergeCell ref="B291:C291"/>
    <mergeCell ref="B292:C292"/>
    <mergeCell ref="B293:C293"/>
    <mergeCell ref="B283:C283"/>
    <mergeCell ref="B284:C284"/>
    <mergeCell ref="B285:C285"/>
    <mergeCell ref="B286:C286"/>
    <mergeCell ref="B287:C287"/>
    <mergeCell ref="B276:C276"/>
    <mergeCell ref="B277:C277"/>
    <mergeCell ref="B278:C278"/>
    <mergeCell ref="B279:C279"/>
    <mergeCell ref="B280:C280"/>
    <mergeCell ref="B281:C281"/>
    <mergeCell ref="B274:C274"/>
    <mergeCell ref="B275:C275"/>
    <mergeCell ref="B264:C264"/>
    <mergeCell ref="B265:C265"/>
    <mergeCell ref="B266:C266"/>
    <mergeCell ref="B267:C267"/>
    <mergeCell ref="B268:C268"/>
    <mergeCell ref="B269:C269"/>
    <mergeCell ref="B282:C282"/>
    <mergeCell ref="B228:C228"/>
    <mergeCell ref="B230:C230"/>
    <mergeCell ref="B261:C261"/>
    <mergeCell ref="B262:C262"/>
    <mergeCell ref="B263:C263"/>
    <mergeCell ref="B270:C270"/>
    <mergeCell ref="B271:C271"/>
    <mergeCell ref="B272:C272"/>
    <mergeCell ref="B273:C273"/>
    <mergeCell ref="B222:C222"/>
    <mergeCell ref="B223:C223"/>
    <mergeCell ref="B224:C224"/>
    <mergeCell ref="B225:C225"/>
    <mergeCell ref="B226:C226"/>
    <mergeCell ref="B85:C85"/>
    <mergeCell ref="B212:C212"/>
    <mergeCell ref="B218:C218"/>
    <mergeCell ref="B219:C219"/>
    <mergeCell ref="B220:C220"/>
    <mergeCell ref="B221:C221"/>
    <mergeCell ref="B45:B50"/>
    <mergeCell ref="C45:C46"/>
    <mergeCell ref="BC45:BC46"/>
    <mergeCell ref="C47:C48"/>
    <mergeCell ref="BC47:BC48"/>
    <mergeCell ref="C49:C50"/>
    <mergeCell ref="BC49:BC50"/>
    <mergeCell ref="B1:I2"/>
    <mergeCell ref="B14:C15"/>
    <mergeCell ref="H14:AM14"/>
    <mergeCell ref="AP14:AZ14"/>
    <mergeCell ref="B18:B19"/>
    <mergeCell ref="B44:C44"/>
  </mergeCells>
  <phoneticPr fontId="43" type="noConversion"/>
  <conditionalFormatting sqref="H172:H173">
    <cfRule type="expression" dxfId="129" priority="7">
      <formula>#REF!= OR(2010,2015,2020,2025,2030)</formula>
    </cfRule>
  </conditionalFormatting>
  <conditionalFormatting sqref="H192:H196">
    <cfRule type="expression" dxfId="128" priority="41">
      <formula>#REF!= OR(2010,2015,2020,2025,2030)</formula>
    </cfRule>
  </conditionalFormatting>
  <conditionalFormatting sqref="H198">
    <cfRule type="expression" dxfId="127" priority="40">
      <formula>#REF!= OR(2010,2015,2020,2025,2030)</formula>
    </cfRule>
  </conditionalFormatting>
  <conditionalFormatting sqref="H202">
    <cfRule type="expression" dxfId="126" priority="33">
      <formula>#REF!= OR(2010,2015,2020,2025,2030)</formula>
    </cfRule>
  </conditionalFormatting>
  <conditionalFormatting sqref="H229:H256">
    <cfRule type="expression" dxfId="125" priority="18">
      <formula>#REF!= OR(2010,2015,2020,2025,2030)</formula>
    </cfRule>
  </conditionalFormatting>
  <conditionalFormatting sqref="H261">
    <cfRule type="expression" dxfId="124" priority="8">
      <formula>#REF!= OR(2010,2015,2020,2025,2030)</formula>
    </cfRule>
  </conditionalFormatting>
  <conditionalFormatting sqref="H17:M17">
    <cfRule type="expression" dxfId="123" priority="5">
      <formula>#REF!= OR(2010,2015,2020,2025,2030)</formula>
    </cfRule>
  </conditionalFormatting>
  <conditionalFormatting sqref="H174:AM174">
    <cfRule type="expression" dxfId="122" priority="6">
      <formula>#REF!= OR(2010,2015,2020,2025,2030)</formula>
    </cfRule>
  </conditionalFormatting>
  <conditionalFormatting sqref="I13 K13 M13 O13 Q13 S13 U13 W13 Y13 AA13 AC13 AE13 AG13 AI13 AK13 I15 J141:M141 I142:M144 J145:M145">
    <cfRule type="expression" dxfId="121" priority="260">
      <formula>#REF!= OR(2010,2015,2020,2025,2030)</formula>
    </cfRule>
  </conditionalFormatting>
  <conditionalFormatting sqref="I3:M3">
    <cfRule type="expression" dxfId="120" priority="96">
      <formula>#REF!= OR(2010,2015,2020,2025,2030)</formula>
    </cfRule>
  </conditionalFormatting>
  <conditionalFormatting sqref="I16:M16 I18:M140">
    <cfRule type="expression" dxfId="119" priority="45">
      <formula>#REF!= OR(2010,2015,2020,2025,2030)</formula>
    </cfRule>
  </conditionalFormatting>
  <conditionalFormatting sqref="I146:M159">
    <cfRule type="expression" dxfId="118" priority="251">
      <formula>#REF!= OR(2010,2015,2020,2025,2030)</formula>
    </cfRule>
  </conditionalFormatting>
  <conditionalFormatting sqref="I161:M167 J169:M169">
    <cfRule type="expression" dxfId="117" priority="83">
      <formula>#REF!= OR(2010,2015,2020,2025,2030)</formula>
    </cfRule>
  </conditionalFormatting>
  <conditionalFormatting sqref="I170:M173">
    <cfRule type="expression" dxfId="116" priority="15">
      <formula>#REF!= OR(2010,2015,2020,2025,2030)</formula>
    </cfRule>
  </conditionalFormatting>
  <conditionalFormatting sqref="I175:M216">
    <cfRule type="expression" dxfId="115" priority="32">
      <formula>#REF!= OR(2010,2015,2020,2025,2030)</formula>
    </cfRule>
  </conditionalFormatting>
  <conditionalFormatting sqref="I224:M224">
    <cfRule type="expression" dxfId="114" priority="77">
      <formula>#REF!= OR(2010,2015,2020,2025,2030)</formula>
    </cfRule>
  </conditionalFormatting>
  <conditionalFormatting sqref="I226:M257">
    <cfRule type="expression" dxfId="113" priority="16">
      <formula>#REF!= OR(2010,2015,2020,2025,2030)</formula>
    </cfRule>
  </conditionalFormatting>
  <conditionalFormatting sqref="I261:M1048576">
    <cfRule type="expression" dxfId="112" priority="171">
      <formula>#REF!= OR(2010,2015,2020,2025,2030)</formula>
    </cfRule>
  </conditionalFormatting>
  <conditionalFormatting sqref="I4:AL10">
    <cfRule type="expression" dxfId="111" priority="84">
      <formula>#REF!= OR(2010,2015,2020,2025,2030)</formula>
    </cfRule>
  </conditionalFormatting>
  <conditionalFormatting sqref="J103:M109 AE106:AI107 AE114:AI115 AE117:AI117 AE122:AI123 AE125:AI125 AE128:AI128 AE132:AI132 AE134:AI139">
    <cfRule type="expression" dxfId="110" priority="52">
      <formula>#REF!= OR(2010,2015,2020,2025,2030)</formula>
    </cfRule>
  </conditionalFormatting>
  <conditionalFormatting sqref="J212:M212">
    <cfRule type="expression" dxfId="109" priority="39">
      <formula>#REF!= OR(2010,2015,2020,2025,2030)</formula>
    </cfRule>
  </conditionalFormatting>
  <conditionalFormatting sqref="N1:N2">
    <cfRule type="expression" dxfId="108" priority="259">
      <formula>N$15= OR(2010,2015,2020,2025,2030)</formula>
    </cfRule>
  </conditionalFormatting>
  <conditionalFormatting sqref="O4:R10">
    <cfRule type="expression" dxfId="107" priority="92">
      <formula>#REF!= OR(2010,2015,2020,2025,2030)</formula>
    </cfRule>
  </conditionalFormatting>
  <conditionalFormatting sqref="O16:R16 O18:R65 O76:R76 O86:R86 O92:R92 O140:R159">
    <cfRule type="expression" dxfId="106" priority="231">
      <formula>#REF!= OR(2010,2015,2020,2025,2030)</formula>
    </cfRule>
  </conditionalFormatting>
  <conditionalFormatting sqref="O17:R17">
    <cfRule type="expression" dxfId="105" priority="4">
      <formula>#REF!= OR(2010,2015,2020,2025,2030)</formula>
    </cfRule>
  </conditionalFormatting>
  <conditionalFormatting sqref="O70:R72">
    <cfRule type="expression" dxfId="104" priority="67">
      <formula>#REF!= OR(2010,2015,2020,2025,2030)</formula>
    </cfRule>
  </conditionalFormatting>
  <conditionalFormatting sqref="O74:R74">
    <cfRule type="expression" dxfId="103" priority="55">
      <formula>#REF!= OR(2010,2015,2020,2025,2030)</formula>
    </cfRule>
  </conditionalFormatting>
  <conditionalFormatting sqref="O77:R85">
    <cfRule type="expression" dxfId="102" priority="75">
      <formula>#REF!= OR(2010,2015,2020,2025,2030)</formula>
    </cfRule>
  </conditionalFormatting>
  <conditionalFormatting sqref="O87:R91">
    <cfRule type="expression" dxfId="101" priority="71">
      <formula>#REF!= OR(2010,2015,2020,2025,2030)</formula>
    </cfRule>
  </conditionalFormatting>
  <conditionalFormatting sqref="O103:R109 AK106:AN107 O114:R115 AK114:AN115 O117:R117 AK117:AN117 O122:R123 AK122:AN123 O125:R125 AK125:AN125 O128:R128 AK128:AN128 O132:R132 AK132:AN132 O134:R139 AK134:AN139">
    <cfRule type="expression" dxfId="100" priority="51">
      <formula>#REF!= OR(2010,2015,2020,2025,2030)</formula>
    </cfRule>
  </conditionalFormatting>
  <conditionalFormatting sqref="O161:R167">
    <cfRule type="expression" dxfId="99" priority="82">
      <formula>#REF!= OR(2010,2015,2020,2025,2030)</formula>
    </cfRule>
  </conditionalFormatting>
  <conditionalFormatting sqref="O169:R173">
    <cfRule type="expression" dxfId="98" priority="14">
      <formula>#REF!= OR(2010,2015,2020,2025,2030)</formula>
    </cfRule>
  </conditionalFormatting>
  <conditionalFormatting sqref="O175:R216">
    <cfRule type="expression" dxfId="97" priority="38">
      <formula>#REF!= OR(2010,2015,2020,2025,2030)</formula>
    </cfRule>
  </conditionalFormatting>
  <conditionalFormatting sqref="O228:R257">
    <cfRule type="expression" dxfId="96" priority="26">
      <formula>#REF!= OR(2010,2015,2020,2025,2030)</formula>
    </cfRule>
  </conditionalFormatting>
  <conditionalFormatting sqref="O261:R1048576">
    <cfRule type="expression" dxfId="95" priority="170">
      <formula>#REF!= OR(2010,2015,2020,2025,2030)</formula>
    </cfRule>
  </conditionalFormatting>
  <conditionalFormatting sqref="S247:AM247">
    <cfRule type="expression" dxfId="94" priority="29">
      <formula>#REF!= OR(2010,2015,2020,2025,2030)</formula>
    </cfRule>
  </conditionalFormatting>
  <conditionalFormatting sqref="T16:W65">
    <cfRule type="expression" dxfId="93" priority="3">
      <formula>#REF!= OR(2010,2015,2020,2025,2030)</formula>
    </cfRule>
  </conditionalFormatting>
  <conditionalFormatting sqref="T70:W72">
    <cfRule type="expression" dxfId="92" priority="66">
      <formula>#REF!= OR(2010,2015,2020,2025,2030)</formula>
    </cfRule>
  </conditionalFormatting>
  <conditionalFormatting sqref="T74:W74">
    <cfRule type="expression" dxfId="91" priority="54">
      <formula>#REF!= OR(2010,2015,2020,2025,2030)</formula>
    </cfRule>
  </conditionalFormatting>
  <conditionalFormatting sqref="T76:W92">
    <cfRule type="expression" dxfId="90" priority="70">
      <formula>#REF!= OR(2010,2015,2020,2025,2030)</formula>
    </cfRule>
  </conditionalFormatting>
  <conditionalFormatting sqref="T103:W109 T114:W115 T117:W117 T122:W123 T125:W125 T128:W128 T132:W132 T134:W159">
    <cfRule type="expression" dxfId="89" priority="50">
      <formula>#REF!= OR(2010,2015,2020,2025,2030)</formula>
    </cfRule>
  </conditionalFormatting>
  <conditionalFormatting sqref="T161:W164 T165:AM165 T166:W167">
    <cfRule type="expression" dxfId="88" priority="81">
      <formula>#REF!= OR(2010,2015,2020,2025,2030)</formula>
    </cfRule>
  </conditionalFormatting>
  <conditionalFormatting sqref="T170:W173">
    <cfRule type="expression" dxfId="87" priority="13">
      <formula>#REF!= OR(2010,2015,2020,2025,2030)</formula>
    </cfRule>
  </conditionalFormatting>
  <conditionalFormatting sqref="T175:W216">
    <cfRule type="expression" dxfId="86" priority="37">
      <formula>#REF!= OR(2010,2015,2020,2025,2030)</formula>
    </cfRule>
  </conditionalFormatting>
  <conditionalFormatting sqref="T228:W246">
    <cfRule type="expression" dxfId="85" priority="25">
      <formula>#REF!= OR(2010,2015,2020,2025,2030)</formula>
    </cfRule>
  </conditionalFormatting>
  <conditionalFormatting sqref="T261:W1048576">
    <cfRule type="expression" dxfId="84" priority="169">
      <formula>#REF!= OR(2010,2015,2020,2025,2030)</formula>
    </cfRule>
  </conditionalFormatting>
  <conditionalFormatting sqref="T248:AM249 T250:W251 T253:W257">
    <cfRule type="expression" dxfId="83" priority="28">
      <formula>#REF!= OR(2010,2015,2020,2025,2030)</formula>
    </cfRule>
  </conditionalFormatting>
  <conditionalFormatting sqref="Y16:AB65">
    <cfRule type="expression" dxfId="82" priority="1">
      <formula>#REF!= OR(2010,2015,2020,2025,2030)</formula>
    </cfRule>
  </conditionalFormatting>
  <conditionalFormatting sqref="Y70:AB72">
    <cfRule type="expression" dxfId="81" priority="65">
      <formula>#REF!= OR(2010,2015,2020,2025,2030)</formula>
    </cfRule>
  </conditionalFormatting>
  <conditionalFormatting sqref="Y74:AB74">
    <cfRule type="expression" dxfId="80" priority="53">
      <formula>#REF!= OR(2010,2015,2020,2025,2030)</formula>
    </cfRule>
  </conditionalFormatting>
  <conditionalFormatting sqref="Y76:AB92">
    <cfRule type="expression" dxfId="79" priority="69">
      <formula>#REF!= OR(2010,2015,2020,2025,2030)</formula>
    </cfRule>
  </conditionalFormatting>
  <conditionalFormatting sqref="Y103:AB109 Y114:AB115 Y117:AB117 Y122:AB123 Y125:AB125 Y128:AB128 Y132:AB132 Y134:AB159">
    <cfRule type="expression" dxfId="78" priority="49">
      <formula>#REF!= OR(2010,2015,2020,2025,2030)</formula>
    </cfRule>
  </conditionalFormatting>
  <conditionalFormatting sqref="Y161:AB164 Y166:AB167">
    <cfRule type="expression" dxfId="77" priority="80">
      <formula>#REF!= OR(2010,2015,2020,2025,2030)</formula>
    </cfRule>
  </conditionalFormatting>
  <conditionalFormatting sqref="Y169:AB173">
    <cfRule type="expression" dxfId="76" priority="12">
      <formula>#REF!= OR(2010,2015,2020,2025,2030)</formula>
    </cfRule>
  </conditionalFormatting>
  <conditionalFormatting sqref="Y175:AB216">
    <cfRule type="expression" dxfId="75" priority="36">
      <formula>#REF!= OR(2010,2015,2020,2025,2030)</formula>
    </cfRule>
  </conditionalFormatting>
  <conditionalFormatting sqref="Y228:AB246">
    <cfRule type="expression" dxfId="74" priority="24">
      <formula>#REF!= OR(2010,2015,2020,2025,2030)</formula>
    </cfRule>
  </conditionalFormatting>
  <conditionalFormatting sqref="Y250:AB251 Y253:AB257">
    <cfRule type="expression" dxfId="73" priority="27">
      <formula>#REF!= OR(2010,2015,2020,2025,2030)</formula>
    </cfRule>
  </conditionalFormatting>
  <conditionalFormatting sqref="Y261:AB1048576">
    <cfRule type="expression" dxfId="72" priority="168">
      <formula>#REF!= OR(2010,2015,2020,2025,2030)</formula>
    </cfRule>
  </conditionalFormatting>
  <conditionalFormatting sqref="AC192:AM192">
    <cfRule type="expression" dxfId="71" priority="42">
      <formula>#REF!= OR(2010,2015,2020,2025,2030)</formula>
    </cfRule>
  </conditionalFormatting>
  <conditionalFormatting sqref="AD17 AF17 AH17 AJ17 AL17">
    <cfRule type="expression" dxfId="70" priority="2">
      <formula>#REF!= OR(2010,2015,2020,2025,2030)</formula>
    </cfRule>
  </conditionalFormatting>
  <conditionalFormatting sqref="AD16:AG16">
    <cfRule type="expression" dxfId="69" priority="150">
      <formula>#REF!= OR(2010,2015,2020,2025,2030)</formula>
    </cfRule>
  </conditionalFormatting>
  <conditionalFormatting sqref="AD18:AG65 AD76:AG76 AD86:AG86 AD92:AG92 AD140:AG159">
    <cfRule type="expression" dxfId="68" priority="142">
      <formula>#REF!= OR(2010,2015,2020,2025,2030)</formula>
    </cfRule>
  </conditionalFormatting>
  <conditionalFormatting sqref="AD103:AG105 AD108:AG109">
    <cfRule type="expression" dxfId="67" priority="48">
      <formula>#REF!= OR(2010,2015,2020,2025,2030)</formula>
    </cfRule>
  </conditionalFormatting>
  <conditionalFormatting sqref="AD161:AG164 AD166:AG167">
    <cfRule type="expression" dxfId="66" priority="79">
      <formula>#REF!= OR(2010,2015,2020,2025,2030)</formula>
    </cfRule>
  </conditionalFormatting>
  <conditionalFormatting sqref="AD169:AG173">
    <cfRule type="expression" dxfId="65" priority="11">
      <formula>#REF!= OR(2010,2015,2020,2025,2030)</formula>
    </cfRule>
  </conditionalFormatting>
  <conditionalFormatting sqref="AD175:AG191">
    <cfRule type="expression" dxfId="64" priority="44">
      <formula>#REF!= OR(2010,2015,2020,2025,2030)</formula>
    </cfRule>
  </conditionalFormatting>
  <conditionalFormatting sqref="AD193:AG216">
    <cfRule type="expression" dxfId="63" priority="35">
      <formula>#REF!= OR(2010,2015,2020,2025,2030)</formula>
    </cfRule>
  </conditionalFormatting>
  <conditionalFormatting sqref="AD228:AG246">
    <cfRule type="expression" dxfId="62" priority="21">
      <formula>#REF!= OR(2010,2015,2020,2025,2030)</formula>
    </cfRule>
  </conditionalFormatting>
  <conditionalFormatting sqref="AD250:AG251 AD253:AG257">
    <cfRule type="expression" dxfId="61" priority="23">
      <formula>#REF!= OR(2010,2015,2020,2025,2030)</formula>
    </cfRule>
  </conditionalFormatting>
  <conditionalFormatting sqref="AD261:AG1048576">
    <cfRule type="expression" dxfId="60" priority="106">
      <formula>#REF!= OR(2010,2015,2020,2025,2030)</formula>
    </cfRule>
  </conditionalFormatting>
  <conditionalFormatting sqref="AI16:AL16">
    <cfRule type="expression" dxfId="59" priority="130">
      <formula>#REF!= OR(2010,2015,2020,2025,2030)</formula>
    </cfRule>
  </conditionalFormatting>
  <conditionalFormatting sqref="AI18:AL65 AI76:AL76 AI86:AL86 AI92:AL92 AI140:AL159">
    <cfRule type="expression" dxfId="58" priority="122">
      <formula>#REF!= OR(2010,2015,2020,2025,2030)</formula>
    </cfRule>
  </conditionalFormatting>
  <conditionalFormatting sqref="AI103:AL105 AI108:AL109">
    <cfRule type="expression" dxfId="57" priority="47">
      <formula>#REF!= OR(2010,2015,2020,2025,2030)</formula>
    </cfRule>
  </conditionalFormatting>
  <conditionalFormatting sqref="AI161:AL164 AI166:AL167">
    <cfRule type="expression" dxfId="56" priority="78">
      <formula>#REF!= OR(2010,2015,2020,2025,2030)</formula>
    </cfRule>
  </conditionalFormatting>
  <conditionalFormatting sqref="AI169:AL173">
    <cfRule type="expression" dxfId="55" priority="10">
      <formula>#REF!= OR(2010,2015,2020,2025,2030)</formula>
    </cfRule>
  </conditionalFormatting>
  <conditionalFormatting sqref="AI175:AL191">
    <cfRule type="expression" dxfId="54" priority="43">
      <formula>#REF!= OR(2010,2015,2020,2025,2030)</formula>
    </cfRule>
  </conditionalFormatting>
  <conditionalFormatting sqref="AI193:AL216">
    <cfRule type="expression" dxfId="53" priority="34">
      <formula>#REF!= OR(2010,2015,2020,2025,2030)</formula>
    </cfRule>
  </conditionalFormatting>
  <conditionalFormatting sqref="AI228:AL237 AI238:AM238 AI239:AL239">
    <cfRule type="expression" dxfId="52" priority="19">
      <formula>#REF!= OR(2010,2015,2020,2025,2030)</formula>
    </cfRule>
  </conditionalFormatting>
  <conditionalFormatting sqref="AI241:AL246">
    <cfRule type="expression" dxfId="51" priority="20">
      <formula>#REF!= OR(2010,2015,2020,2025,2030)</formula>
    </cfRule>
  </conditionalFormatting>
  <conditionalFormatting sqref="AI250:AL250 AI251:AM251 AI253:AL257">
    <cfRule type="expression" dxfId="50" priority="22">
      <formula>#REF!= OR(2010,2015,2020,2025,2030)</formula>
    </cfRule>
  </conditionalFormatting>
  <conditionalFormatting sqref="AI261:AL1048576">
    <cfRule type="expression" dxfId="49" priority="105">
      <formula>#REF!= OR(2010,2015,2020,2025,2030)</formula>
    </cfRule>
  </conditionalFormatting>
  <conditionalFormatting sqref="AI240:AM240">
    <cfRule type="expression" dxfId="48" priority="17">
      <formula>#REF!= OR(2010,2015,2020,2025,2030)</formula>
    </cfRule>
  </conditionalFormatting>
  <conditionalFormatting sqref="BI52:BI364">
    <cfRule type="expression" dxfId="47" priority="30">
      <formula>#REF!= OR(2010,2015,2020,2025,2030)</formula>
    </cfRule>
  </conditionalFormatting>
  <dataValidations count="2">
    <dataValidation type="list" allowBlank="1" showInputMessage="1" showErrorMessage="1" errorTitle="Yes/No only" error="Please add Yes or No" sqref="AP212:BA212" xr:uid="{0B4B1E5E-ADC3-4729-A36A-CFF62B50198D}">
      <formula1>"Yes, No"</formula1>
    </dataValidation>
    <dataValidation type="whole" allowBlank="1" showInputMessage="1" showErrorMessage="1" errorTitle="Please enter a valid year" error="Please enter a valid year in format YYYY" sqref="AO126:AO127 AO140:AO167 AO17:AO65 AO67:AO97 G169:G348 AO99 AO108:AO113 AO133 AO101:AO105 AO118:AO121 AO129:AO131 AO116 AO124 G17:G167 AO169:AO348" xr:uid="{44AF9DAE-B027-4208-A1F8-EAA6C7D1F0A6}">
      <formula1>1950</formula1>
      <formula2>3000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AF4C1F5-A2B2-4956-9D44-C5BA963C29FE}">
          <x14:formula1>
            <xm:f>List!$D$2:$D$3</xm:f>
          </x14:formula1>
          <xm:sqref>E17:E55 AP58:AZ65 E58:E75 E77:E85 E87:E91 E142:E144 E146:E157 E172:E174 AP161:AZ170 E183:E190 E192:E196 E198:E200 E202:E204 E206:E208 E210:E211 E213:E215 AP77:AZ85 AP17:AZ55 AP87:AZ91 E261:E348 AP142:AZ144 AP146:AZ157 E177:E181 AP262:AZ348 AP93:AZ139 E161:E170 E93:E139 AP224:AZ225 E218:E225 AP172:AZ174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9550A-BC18-48A7-9E60-1BB424912EDC}">
  <dimension ref="A1:BU364"/>
  <sheetViews>
    <sheetView zoomScale="80" zoomScaleNormal="80" workbookViewId="0">
      <selection activeCell="J166" sqref="J166"/>
    </sheetView>
  </sheetViews>
  <sheetFormatPr defaultColWidth="9.1796875" defaultRowHeight="14.5" outlineLevelRow="1" outlineLevelCol="1" x14ac:dyDescent="0.35"/>
  <cols>
    <col min="1" max="1" width="3.81640625" customWidth="1"/>
    <col min="2" max="2" width="37.54296875" customWidth="1"/>
    <col min="3" max="3" width="11.54296875" customWidth="1"/>
    <col min="4" max="4" width="15.81640625" customWidth="1"/>
    <col min="5" max="5" width="12.54296875" customWidth="1"/>
    <col min="6" max="6" width="10.81640625" customWidth="1"/>
    <col min="7" max="8" width="9.1796875" customWidth="1"/>
    <col min="9" max="9" width="6.81640625" customWidth="1"/>
    <col min="10" max="13" width="6.81640625" hidden="1" customWidth="1" outlineLevel="1"/>
    <col min="14" max="14" width="6.81640625" customWidth="1" collapsed="1"/>
    <col min="15" max="18" width="6.81640625" hidden="1" customWidth="1" outlineLevel="1"/>
    <col min="19" max="19" width="6.81640625" customWidth="1" collapsed="1"/>
    <col min="20" max="23" width="6.81640625" hidden="1" customWidth="1" outlineLevel="1"/>
    <col min="24" max="24" width="6.81640625" customWidth="1" collapsed="1"/>
    <col min="25" max="28" width="6.81640625" hidden="1" customWidth="1" outlineLevel="1"/>
    <col min="29" max="29" width="6.81640625" customWidth="1" collapsed="1"/>
    <col min="30" max="33" width="6.81640625" hidden="1" customWidth="1" outlineLevel="1"/>
    <col min="34" max="34" width="6.81640625" customWidth="1" collapsed="1"/>
    <col min="35" max="38" width="6.81640625" hidden="1" customWidth="1" outlineLevel="1"/>
    <col min="39" max="39" width="6.81640625" customWidth="1" collapsed="1"/>
    <col min="40" max="41" width="9" customWidth="1"/>
    <col min="42" max="51" width="11" customWidth="1"/>
    <col min="52" max="52" width="11.81640625" customWidth="1"/>
    <col min="53" max="53" width="38.81640625" customWidth="1"/>
    <col min="54" max="54" width="71.1796875" style="98" hidden="1" customWidth="1"/>
    <col min="55" max="55" width="27.81640625" customWidth="1"/>
    <col min="56" max="56" width="28.1796875" customWidth="1"/>
    <col min="57" max="57" width="29.1796875" customWidth="1"/>
    <col min="58" max="61" width="8" customWidth="1"/>
  </cols>
  <sheetData>
    <row r="1" spans="1:73" ht="14.5" customHeight="1" x14ac:dyDescent="0.35">
      <c r="A1" s="7"/>
      <c r="B1" s="187" t="s">
        <v>262</v>
      </c>
      <c r="C1" s="187"/>
      <c r="D1" s="187"/>
      <c r="E1" s="187"/>
      <c r="F1" s="187"/>
      <c r="G1" s="187"/>
      <c r="H1" s="187"/>
      <c r="I1" s="187"/>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9"/>
      <c r="AR1" s="9"/>
      <c r="AS1" s="9"/>
      <c r="AT1" s="9"/>
      <c r="AU1" s="9"/>
      <c r="AV1" s="9"/>
      <c r="AW1" s="9"/>
      <c r="AX1" s="7"/>
      <c r="AY1" s="7"/>
      <c r="AZ1" s="7"/>
      <c r="BA1" s="7"/>
      <c r="BB1" s="10"/>
      <c r="BC1" s="7"/>
      <c r="BD1" s="7"/>
      <c r="BE1" s="7"/>
      <c r="BF1" s="7"/>
      <c r="BG1" s="7"/>
      <c r="BH1" s="7"/>
      <c r="BI1" s="7"/>
      <c r="BJ1" s="7"/>
      <c r="BK1" s="7"/>
    </row>
    <row r="2" spans="1:73" ht="52.4" customHeight="1" x14ac:dyDescent="0.35">
      <c r="A2" s="7"/>
      <c r="B2" s="187"/>
      <c r="C2" s="187"/>
      <c r="D2" s="187"/>
      <c r="E2" s="187"/>
      <c r="F2" s="187"/>
      <c r="G2" s="187"/>
      <c r="H2" s="187"/>
      <c r="I2" s="187"/>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9"/>
      <c r="AQ2" s="9"/>
      <c r="AR2" s="9"/>
      <c r="AS2" s="9"/>
      <c r="AT2" s="9"/>
      <c r="AU2" s="9"/>
      <c r="AV2" s="9"/>
      <c r="AW2" s="9"/>
      <c r="AX2" s="7"/>
      <c r="AY2" s="7"/>
      <c r="AZ2" s="7"/>
      <c r="BA2" s="7"/>
      <c r="BB2" s="11"/>
      <c r="BC2" s="7"/>
      <c r="BD2" s="12"/>
      <c r="BE2" s="12"/>
      <c r="BF2" s="12"/>
      <c r="BG2" s="12"/>
      <c r="BH2" s="12"/>
      <c r="BI2" s="12"/>
      <c r="BJ2" s="12"/>
      <c r="BK2" s="12"/>
    </row>
    <row r="3" spans="1:73" ht="18" customHeight="1" x14ac:dyDescent="0.35">
      <c r="A3" s="7"/>
      <c r="B3" s="13" t="s">
        <v>335</v>
      </c>
      <c r="C3" s="14"/>
      <c r="D3" s="14"/>
      <c r="E3" s="15"/>
      <c r="F3" s="14"/>
      <c r="G3" s="16"/>
      <c r="H3" s="14"/>
      <c r="I3" s="14"/>
      <c r="J3" s="14"/>
      <c r="K3" s="14"/>
      <c r="L3" s="14"/>
      <c r="M3" s="14"/>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9"/>
      <c r="AT3" s="9"/>
      <c r="AU3" s="9"/>
      <c r="AV3" s="9"/>
      <c r="AW3" s="9"/>
      <c r="AX3" s="7"/>
      <c r="AY3" s="7"/>
      <c r="AZ3" s="7"/>
      <c r="BA3" s="7"/>
      <c r="BB3" s="11"/>
      <c r="BC3" s="7"/>
      <c r="BD3" s="12"/>
      <c r="BE3" s="12"/>
      <c r="BF3" s="12"/>
      <c r="BG3" s="12"/>
      <c r="BH3" s="12"/>
      <c r="BI3" s="12"/>
      <c r="BJ3" s="12"/>
      <c r="BK3" s="12"/>
    </row>
    <row r="4" spans="1:73" ht="14.15" hidden="1" customHeight="1" outlineLevel="1" x14ac:dyDescent="0.35">
      <c r="A4" s="7"/>
      <c r="B4" s="15"/>
      <c r="C4" s="14"/>
      <c r="D4" s="14"/>
      <c r="E4" s="15"/>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9"/>
      <c r="AQ4" s="9"/>
      <c r="AR4" s="9"/>
      <c r="AS4" s="9"/>
      <c r="AT4" s="9"/>
      <c r="AU4" s="9"/>
      <c r="AV4" s="9"/>
      <c r="AW4" s="9"/>
      <c r="AX4" s="7"/>
      <c r="AY4" s="7"/>
      <c r="AZ4" s="7"/>
      <c r="BA4" s="7"/>
      <c r="BB4" s="11"/>
      <c r="BC4" s="7"/>
      <c r="BD4" s="12"/>
      <c r="BE4" s="12"/>
      <c r="BF4" s="12"/>
      <c r="BG4" s="12"/>
      <c r="BH4" s="12"/>
      <c r="BI4" s="12"/>
      <c r="BJ4" s="12"/>
      <c r="BK4" s="12"/>
    </row>
    <row r="5" spans="1:73" ht="14.15" hidden="1" customHeight="1" outlineLevel="1" x14ac:dyDescent="0.35">
      <c r="A5" s="7"/>
      <c r="B5" s="15" t="s">
        <v>547</v>
      </c>
      <c r="C5" s="14"/>
      <c r="D5" s="14"/>
      <c r="E5" s="15"/>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9"/>
      <c r="AQ5" s="9"/>
      <c r="AR5" s="9"/>
      <c r="AS5" s="9"/>
      <c r="AT5" s="9"/>
      <c r="AU5" s="9"/>
      <c r="AV5" s="9"/>
      <c r="AW5" s="9"/>
      <c r="AX5" s="7"/>
      <c r="AY5" s="7"/>
      <c r="AZ5" s="7"/>
      <c r="BA5" s="7"/>
      <c r="BB5" s="11"/>
      <c r="BC5" s="7"/>
      <c r="BD5" s="12"/>
      <c r="BE5" s="12"/>
      <c r="BF5" s="12"/>
      <c r="BG5" s="12"/>
      <c r="BH5" s="12"/>
      <c r="BI5" s="12"/>
      <c r="BJ5" s="12"/>
      <c r="BK5" s="12"/>
    </row>
    <row r="6" spans="1:73" ht="14.15" hidden="1" customHeight="1" outlineLevel="1" x14ac:dyDescent="0.35">
      <c r="A6" s="7"/>
      <c r="B6" s="15" t="s">
        <v>1</v>
      </c>
      <c r="C6" s="14"/>
      <c r="D6" s="14"/>
      <c r="E6" s="15"/>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9"/>
      <c r="AQ6" s="9"/>
      <c r="AR6" s="9"/>
      <c r="AS6" s="9"/>
      <c r="AT6" s="9"/>
      <c r="AU6" s="9"/>
      <c r="AV6" s="9"/>
      <c r="AW6" s="9"/>
      <c r="AX6" s="7"/>
      <c r="AY6" s="7"/>
      <c r="AZ6" s="7"/>
      <c r="BA6" s="7"/>
      <c r="BB6" s="11"/>
      <c r="BC6" s="7"/>
      <c r="BD6" s="12"/>
      <c r="BE6" s="12"/>
      <c r="BF6" s="12"/>
      <c r="BG6" s="12"/>
      <c r="BH6" s="12"/>
      <c r="BI6" s="12"/>
      <c r="BJ6" s="12"/>
      <c r="BK6" s="12"/>
    </row>
    <row r="7" spans="1:73" ht="14.15" hidden="1" customHeight="1" outlineLevel="1" x14ac:dyDescent="0.35">
      <c r="A7" s="7"/>
      <c r="B7" s="15" t="s">
        <v>548</v>
      </c>
      <c r="C7" s="14"/>
      <c r="D7" s="14"/>
      <c r="E7" s="15"/>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9"/>
      <c r="AQ7" s="9"/>
      <c r="AR7" s="9"/>
      <c r="AS7" s="9"/>
      <c r="AT7" s="9"/>
      <c r="AU7" s="9"/>
      <c r="AV7" s="9"/>
      <c r="AW7" s="9"/>
      <c r="AX7" s="7"/>
      <c r="AY7" s="7"/>
      <c r="AZ7" s="7"/>
      <c r="BA7" s="7"/>
      <c r="BB7" s="11"/>
      <c r="BC7" s="7"/>
      <c r="BD7" s="12"/>
      <c r="BE7" s="12"/>
      <c r="BF7" s="12"/>
      <c r="BG7" s="12"/>
      <c r="BH7" s="12"/>
      <c r="BI7" s="12"/>
      <c r="BJ7" s="12"/>
      <c r="BK7" s="12"/>
    </row>
    <row r="8" spans="1:73" ht="14.15" hidden="1" customHeight="1" outlineLevel="1" x14ac:dyDescent="0.35">
      <c r="A8" s="7"/>
      <c r="B8" s="15" t="s">
        <v>2</v>
      </c>
      <c r="C8" s="14"/>
      <c r="D8" s="14"/>
      <c r="E8" s="15"/>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9"/>
      <c r="AQ8" s="9"/>
      <c r="AR8" s="9"/>
      <c r="AS8" s="9"/>
      <c r="AT8" s="9"/>
      <c r="AU8" s="9"/>
      <c r="AV8" s="9"/>
      <c r="AW8" s="9"/>
      <c r="AX8" s="7"/>
      <c r="AY8" s="7"/>
      <c r="AZ8" s="7"/>
      <c r="BA8" s="7"/>
      <c r="BB8" s="11"/>
      <c r="BC8" s="7"/>
      <c r="BD8" s="12"/>
      <c r="BE8" s="12"/>
      <c r="BF8" s="12"/>
      <c r="BG8" s="12"/>
      <c r="BH8" s="12"/>
      <c r="BI8" s="12"/>
      <c r="BJ8" s="12"/>
      <c r="BK8" s="12"/>
    </row>
    <row r="9" spans="1:73" ht="14.15" hidden="1" customHeight="1" outlineLevel="1" x14ac:dyDescent="0.35">
      <c r="A9" s="7"/>
      <c r="B9" s="15"/>
      <c r="C9" s="14"/>
      <c r="D9" s="14"/>
      <c r="E9" s="15"/>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9"/>
      <c r="AQ9" s="9"/>
      <c r="AR9" s="9"/>
      <c r="AS9" s="9"/>
      <c r="AT9" s="9"/>
      <c r="AU9" s="9"/>
      <c r="AV9" s="9"/>
      <c r="AW9" s="9"/>
      <c r="AX9" s="7"/>
      <c r="AY9" s="7"/>
      <c r="AZ9" s="7"/>
      <c r="BA9" s="7"/>
      <c r="BB9" s="11"/>
      <c r="BC9" s="7"/>
      <c r="BD9" s="12"/>
      <c r="BE9" s="12"/>
      <c r="BF9" s="12"/>
      <c r="BG9" s="12"/>
      <c r="BH9" s="12"/>
      <c r="BI9" s="12"/>
      <c r="BJ9" s="12"/>
      <c r="BK9" s="12"/>
    </row>
    <row r="10" spans="1:73" ht="14.5" customHeight="1" collapsed="1" x14ac:dyDescent="0.35">
      <c r="A10" s="7"/>
      <c r="B10" s="17"/>
      <c r="C10" s="14"/>
      <c r="D10" s="14"/>
      <c r="E10" s="15"/>
      <c r="F10" s="18"/>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9"/>
      <c r="AQ10" s="9"/>
      <c r="AR10" s="9"/>
      <c r="AS10" s="9"/>
      <c r="AT10" s="9"/>
      <c r="AU10" s="9"/>
      <c r="AV10" s="9"/>
      <c r="AW10" s="9"/>
      <c r="AX10" s="7"/>
      <c r="AY10" s="7"/>
      <c r="AZ10" s="7"/>
      <c r="BA10" s="7"/>
      <c r="BB10" s="11"/>
      <c r="BC10" s="7"/>
      <c r="BD10" s="12"/>
      <c r="BE10" s="12"/>
      <c r="BF10" s="12"/>
      <c r="BG10" s="12"/>
      <c r="BH10" s="12"/>
      <c r="BI10" s="12"/>
      <c r="BJ10" s="12"/>
      <c r="BK10" s="12"/>
    </row>
    <row r="11" spans="1:73" s="20" customFormat="1" ht="16.399999999999999" hidden="1" customHeight="1" x14ac:dyDescent="0.35">
      <c r="A11" s="17"/>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9"/>
      <c r="BC11" s="17"/>
      <c r="BD11" s="17"/>
      <c r="BE11" s="17"/>
      <c r="BF11" s="17"/>
      <c r="BG11" s="17"/>
      <c r="BH11" s="17"/>
      <c r="BI11" s="17"/>
      <c r="BJ11" s="17"/>
      <c r="BK11" s="17"/>
    </row>
    <row r="12" spans="1:73" s="20" customFormat="1" ht="16.399999999999999" hidden="1" customHeight="1" x14ac:dyDescent="0.35">
      <c r="A12" s="17"/>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9"/>
      <c r="BC12" s="17"/>
      <c r="BD12" s="17"/>
      <c r="BE12" s="17"/>
      <c r="BF12" s="17"/>
      <c r="BG12" s="17"/>
      <c r="BH12" s="17"/>
      <c r="BI12" s="17"/>
      <c r="BJ12" s="17"/>
      <c r="BK12" s="17"/>
    </row>
    <row r="13" spans="1:73" s="21" customFormat="1" ht="22.4" hidden="1" customHeight="1" x14ac:dyDescent="0.35">
      <c r="B13" s="22"/>
      <c r="C13" s="23"/>
      <c r="D13" s="23"/>
      <c r="E13" s="24" t="s">
        <v>7</v>
      </c>
      <c r="F13" s="23" t="s">
        <v>6</v>
      </c>
      <c r="G13" s="23" t="s">
        <v>8</v>
      </c>
      <c r="H13" s="23" t="s">
        <v>9</v>
      </c>
      <c r="I13" s="23" t="s">
        <v>10</v>
      </c>
      <c r="J13" s="23" t="s">
        <v>11</v>
      </c>
      <c r="K13" s="23" t="s">
        <v>12</v>
      </c>
      <c r="L13" s="23" t="s">
        <v>13</v>
      </c>
      <c r="M13" s="23" t="s">
        <v>14</v>
      </c>
      <c r="N13" s="23" t="s">
        <v>15</v>
      </c>
      <c r="O13" s="23" t="s">
        <v>16</v>
      </c>
      <c r="P13" s="23" t="s">
        <v>17</v>
      </c>
      <c r="Q13" s="23" t="s">
        <v>18</v>
      </c>
      <c r="R13" s="23" t="s">
        <v>19</v>
      </c>
      <c r="S13" s="23" t="s">
        <v>20</v>
      </c>
      <c r="T13" s="23" t="s">
        <v>21</v>
      </c>
      <c r="U13" s="23" t="s">
        <v>22</v>
      </c>
      <c r="V13" s="23" t="s">
        <v>23</v>
      </c>
      <c r="W13" s="23" t="s">
        <v>24</v>
      </c>
      <c r="X13" s="23" t="s">
        <v>25</v>
      </c>
      <c r="Y13" s="23" t="s">
        <v>26</v>
      </c>
      <c r="Z13" s="23" t="s">
        <v>27</v>
      </c>
      <c r="AA13" s="23" t="s">
        <v>28</v>
      </c>
      <c r="AB13" s="23" t="s">
        <v>29</v>
      </c>
      <c r="AC13" s="23" t="s">
        <v>30</v>
      </c>
      <c r="AD13" s="23" t="s">
        <v>406</v>
      </c>
      <c r="AE13" s="23" t="s">
        <v>407</v>
      </c>
      <c r="AF13" s="23" t="s">
        <v>408</v>
      </c>
      <c r="AG13" s="23" t="s">
        <v>409</v>
      </c>
      <c r="AH13" s="23" t="s">
        <v>410</v>
      </c>
      <c r="AI13" s="23" t="s">
        <v>411</v>
      </c>
      <c r="AJ13" s="23" t="s">
        <v>412</v>
      </c>
      <c r="AK13" s="23" t="s">
        <v>413</v>
      </c>
      <c r="AL13" s="23" t="s">
        <v>414</v>
      </c>
      <c r="AM13" s="23" t="s">
        <v>31</v>
      </c>
      <c r="AN13" s="23" t="s">
        <v>32</v>
      </c>
      <c r="AO13" s="23" t="s">
        <v>33</v>
      </c>
      <c r="AP13" s="23" t="s">
        <v>34</v>
      </c>
      <c r="AQ13" s="23" t="s">
        <v>35</v>
      </c>
      <c r="AR13" s="23" t="s">
        <v>36</v>
      </c>
      <c r="AS13" s="23" t="s">
        <v>37</v>
      </c>
      <c r="AT13" s="23" t="s">
        <v>38</v>
      </c>
      <c r="AU13" s="23" t="s">
        <v>39</v>
      </c>
      <c r="AV13" s="23" t="s">
        <v>40</v>
      </c>
      <c r="AW13" s="23" t="s">
        <v>41</v>
      </c>
      <c r="AX13" s="23" t="s">
        <v>42</v>
      </c>
      <c r="AY13" s="23" t="s">
        <v>43</v>
      </c>
      <c r="AZ13" s="23" t="s">
        <v>44</v>
      </c>
      <c r="BA13" s="25" t="s">
        <v>45</v>
      </c>
      <c r="BB13" s="26" t="s">
        <v>46</v>
      </c>
      <c r="BC13" s="25"/>
      <c r="BL13" s="27"/>
      <c r="BM13" s="27"/>
      <c r="BN13" s="27"/>
      <c r="BO13" s="27"/>
      <c r="BP13" s="27"/>
      <c r="BQ13" s="27"/>
      <c r="BR13" s="27"/>
      <c r="BS13" s="27"/>
      <c r="BT13" s="27"/>
      <c r="BU13" s="28"/>
    </row>
    <row r="14" spans="1:73" ht="21" customHeight="1" x14ac:dyDescent="0.35">
      <c r="A14" s="17"/>
      <c r="B14" s="191" t="s">
        <v>550</v>
      </c>
      <c r="C14" s="192"/>
      <c r="D14" s="29"/>
      <c r="E14" s="30"/>
      <c r="F14" s="29"/>
      <c r="G14" s="31"/>
      <c r="H14" s="188" t="s">
        <v>48</v>
      </c>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90"/>
      <c r="AN14" s="29"/>
      <c r="AO14" s="29"/>
      <c r="AP14" s="182" t="s">
        <v>49</v>
      </c>
      <c r="AQ14" s="182"/>
      <c r="AR14" s="182"/>
      <c r="AS14" s="182"/>
      <c r="AT14" s="182"/>
      <c r="AU14" s="182"/>
      <c r="AV14" s="182"/>
      <c r="AW14" s="182"/>
      <c r="AX14" s="182"/>
      <c r="AY14" s="182"/>
      <c r="AZ14" s="182"/>
      <c r="BA14" s="32"/>
      <c r="BB14" s="33"/>
      <c r="BC14" s="29"/>
      <c r="BD14" s="17"/>
      <c r="BE14" s="17"/>
      <c r="BF14" s="17"/>
      <c r="BG14" s="17"/>
      <c r="BH14" s="17"/>
      <c r="BI14" s="17"/>
      <c r="BJ14" s="17"/>
      <c r="BK14" s="17"/>
      <c r="BL14" s="34"/>
      <c r="BM14" s="34"/>
      <c r="BN14" s="34"/>
      <c r="BO14" s="34"/>
      <c r="BP14" s="34"/>
      <c r="BQ14" s="34"/>
      <c r="BR14" s="34"/>
      <c r="BS14" s="34"/>
      <c r="BT14" s="34"/>
      <c r="BU14" s="35"/>
    </row>
    <row r="15" spans="1:73" s="41" customFormat="1" ht="72" x14ac:dyDescent="0.35">
      <c r="A15" s="36"/>
      <c r="B15" s="193"/>
      <c r="C15" s="194"/>
      <c r="D15" s="37" t="s">
        <v>50</v>
      </c>
      <c r="E15" s="37" t="s">
        <v>51</v>
      </c>
      <c r="F15" s="37" t="s">
        <v>343</v>
      </c>
      <c r="G15" s="37" t="s">
        <v>52</v>
      </c>
      <c r="H15" s="38" t="s">
        <v>53</v>
      </c>
      <c r="I15" s="38">
        <v>2020</v>
      </c>
      <c r="J15" s="38" t="s">
        <v>54</v>
      </c>
      <c r="K15" s="38" t="s">
        <v>55</v>
      </c>
      <c r="L15" s="38" t="s">
        <v>56</v>
      </c>
      <c r="M15" s="38" t="s">
        <v>57</v>
      </c>
      <c r="N15" s="38">
        <v>2025</v>
      </c>
      <c r="O15" s="38" t="s">
        <v>58</v>
      </c>
      <c r="P15" s="38" t="s">
        <v>59</v>
      </c>
      <c r="Q15" s="38" t="s">
        <v>60</v>
      </c>
      <c r="R15" s="38" t="s">
        <v>61</v>
      </c>
      <c r="S15" s="38">
        <v>2030</v>
      </c>
      <c r="T15" s="38" t="s">
        <v>62</v>
      </c>
      <c r="U15" s="38" t="s">
        <v>63</v>
      </c>
      <c r="V15" s="38" t="s">
        <v>64</v>
      </c>
      <c r="W15" s="38" t="s">
        <v>65</v>
      </c>
      <c r="X15" s="38">
        <v>2035</v>
      </c>
      <c r="Y15" s="38" t="s">
        <v>66</v>
      </c>
      <c r="Z15" s="38" t="s">
        <v>67</v>
      </c>
      <c r="AA15" s="38" t="s">
        <v>68</v>
      </c>
      <c r="AB15" s="38" t="s">
        <v>69</v>
      </c>
      <c r="AC15" s="38">
        <v>2040</v>
      </c>
      <c r="AD15" s="38" t="s">
        <v>415</v>
      </c>
      <c r="AE15" s="38" t="s">
        <v>416</v>
      </c>
      <c r="AF15" s="38" t="s">
        <v>417</v>
      </c>
      <c r="AG15" s="38" t="s">
        <v>418</v>
      </c>
      <c r="AH15" s="38">
        <v>2045</v>
      </c>
      <c r="AI15" s="38" t="s">
        <v>419</v>
      </c>
      <c r="AJ15" s="38" t="s">
        <v>420</v>
      </c>
      <c r="AK15" s="38" t="s">
        <v>421</v>
      </c>
      <c r="AL15" s="38" t="s">
        <v>422</v>
      </c>
      <c r="AM15" s="38">
        <v>2050</v>
      </c>
      <c r="AN15" s="37" t="s">
        <v>70</v>
      </c>
      <c r="AO15" s="37" t="s">
        <v>71</v>
      </c>
      <c r="AP15" s="38" t="s">
        <v>72</v>
      </c>
      <c r="AQ15" s="38" t="s">
        <v>73</v>
      </c>
      <c r="AR15" s="38" t="s">
        <v>74</v>
      </c>
      <c r="AS15" s="38" t="s">
        <v>75</v>
      </c>
      <c r="AT15" s="38" t="s">
        <v>76</v>
      </c>
      <c r="AU15" s="38" t="s">
        <v>77</v>
      </c>
      <c r="AV15" s="38" t="s">
        <v>40</v>
      </c>
      <c r="AW15" s="38" t="s">
        <v>41</v>
      </c>
      <c r="AX15" s="38" t="s">
        <v>42</v>
      </c>
      <c r="AY15" s="38" t="s">
        <v>43</v>
      </c>
      <c r="AZ15" s="38" t="s">
        <v>78</v>
      </c>
      <c r="BA15" s="37" t="s">
        <v>341</v>
      </c>
      <c r="BB15" s="6" t="s">
        <v>344</v>
      </c>
      <c r="BC15" s="37" t="s">
        <v>348</v>
      </c>
      <c r="BD15" s="36"/>
      <c r="BE15" s="36"/>
      <c r="BF15" s="36"/>
      <c r="BG15" s="36"/>
      <c r="BH15" s="36"/>
      <c r="BI15" s="36"/>
      <c r="BJ15" s="36"/>
      <c r="BK15" s="36"/>
      <c r="BL15" s="39"/>
      <c r="BM15" s="39"/>
      <c r="BN15" s="39"/>
      <c r="BO15" s="39"/>
      <c r="BP15" s="39"/>
      <c r="BQ15" s="39"/>
      <c r="BR15" s="39"/>
      <c r="BS15" s="39"/>
      <c r="BT15" s="39"/>
      <c r="BU15" s="40"/>
    </row>
    <row r="16" spans="1:73" s="41" customFormat="1" ht="18" customHeight="1" x14ac:dyDescent="0.35">
      <c r="A16" s="36"/>
      <c r="B16" s="42" t="s">
        <v>79</v>
      </c>
      <c r="C16" s="43"/>
      <c r="D16" s="44"/>
      <c r="E16" s="45"/>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1"/>
      <c r="BC16" s="44"/>
      <c r="BD16" s="36"/>
      <c r="BE16" s="36"/>
      <c r="BF16" s="36"/>
      <c r="BG16" s="36"/>
      <c r="BH16" s="36"/>
      <c r="BI16" s="36"/>
      <c r="BJ16" s="36"/>
      <c r="BK16" s="36"/>
      <c r="BL16" s="39"/>
      <c r="BM16" s="39"/>
      <c r="BN16" s="39"/>
      <c r="BO16" s="39"/>
      <c r="BP16" s="39"/>
      <c r="BQ16" s="39"/>
      <c r="BR16" s="39"/>
      <c r="BS16" s="39"/>
      <c r="BT16" s="39"/>
      <c r="BU16" s="40"/>
    </row>
    <row r="17" spans="1:73" ht="17.5" customHeight="1" x14ac:dyDescent="0.35">
      <c r="A17" s="17"/>
      <c r="B17" s="104" t="s">
        <v>80</v>
      </c>
      <c r="C17" s="105"/>
      <c r="D17" s="106" t="s">
        <v>81</v>
      </c>
      <c r="E17" s="122"/>
      <c r="F17" s="130"/>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7"/>
      <c r="AQ17" s="107"/>
      <c r="AR17" s="107"/>
      <c r="AS17" s="107"/>
      <c r="AT17" s="107"/>
      <c r="AU17" s="107"/>
      <c r="AV17" s="107"/>
      <c r="AW17" s="107"/>
      <c r="AX17" s="107"/>
      <c r="AY17" s="107"/>
      <c r="AZ17" s="107"/>
      <c r="BA17" s="109"/>
      <c r="BB17" s="110" t="s">
        <v>82</v>
      </c>
      <c r="BC17" s="135"/>
      <c r="BD17" s="17"/>
      <c r="BE17" s="17"/>
      <c r="BF17" s="17"/>
      <c r="BG17" s="17"/>
      <c r="BH17" s="17"/>
      <c r="BI17" s="17"/>
      <c r="BJ17" s="17"/>
      <c r="BK17" s="17"/>
      <c r="BL17" s="48"/>
      <c r="BM17" s="48"/>
      <c r="BN17" s="48"/>
      <c r="BO17" s="48"/>
      <c r="BP17" s="48"/>
      <c r="BQ17" s="48"/>
      <c r="BR17" s="48"/>
      <c r="BS17" s="48"/>
      <c r="BT17" s="48"/>
      <c r="BU17" s="49"/>
    </row>
    <row r="18" spans="1:73" ht="24" x14ac:dyDescent="0.35">
      <c r="A18" s="17"/>
      <c r="B18" s="195" t="s">
        <v>83</v>
      </c>
      <c r="C18" s="50" t="s">
        <v>84</v>
      </c>
      <c r="D18" s="51" t="s">
        <v>85</v>
      </c>
      <c r="E18" s="123"/>
      <c r="F18" s="131"/>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46"/>
      <c r="AQ18" s="46"/>
      <c r="AR18" s="46"/>
      <c r="AS18" s="46"/>
      <c r="AT18" s="46"/>
      <c r="AU18" s="46"/>
      <c r="AV18" s="46"/>
      <c r="AW18" s="46"/>
      <c r="AX18" s="46"/>
      <c r="AY18" s="46"/>
      <c r="AZ18" s="46"/>
      <c r="BA18" s="53"/>
      <c r="BB18" s="2" t="s">
        <v>432</v>
      </c>
      <c r="BC18" s="136" t="s">
        <v>346</v>
      </c>
      <c r="BD18" s="17"/>
      <c r="BE18" s="17"/>
      <c r="BF18" s="17"/>
      <c r="BG18" s="17"/>
      <c r="BH18" s="17"/>
      <c r="BI18" s="17"/>
      <c r="BJ18" s="17"/>
      <c r="BK18" s="17"/>
      <c r="BL18" s="48"/>
      <c r="BM18" s="48"/>
      <c r="BN18" s="48"/>
      <c r="BO18" s="48"/>
      <c r="BP18" s="48"/>
      <c r="BQ18" s="48"/>
      <c r="BR18" s="48"/>
      <c r="BS18" s="48"/>
      <c r="BT18" s="48"/>
      <c r="BU18" s="49"/>
    </row>
    <row r="19" spans="1:73" ht="17.5" customHeight="1" x14ac:dyDescent="0.35">
      <c r="A19" s="17"/>
      <c r="B19" s="196"/>
      <c r="C19" s="50" t="s">
        <v>86</v>
      </c>
      <c r="D19" s="55" t="s">
        <v>87</v>
      </c>
      <c r="E19" s="123"/>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46"/>
      <c r="AQ19" s="46"/>
      <c r="AR19" s="46"/>
      <c r="AS19" s="46"/>
      <c r="AT19" s="46"/>
      <c r="AU19" s="46"/>
      <c r="AV19" s="46"/>
      <c r="AW19" s="46"/>
      <c r="AX19" s="46"/>
      <c r="AY19" s="46"/>
      <c r="AZ19" s="46"/>
      <c r="BA19" s="47"/>
      <c r="BB19" s="2" t="s">
        <v>433</v>
      </c>
      <c r="BC19" s="134" t="s">
        <v>345</v>
      </c>
      <c r="BD19" s="17"/>
      <c r="BE19" s="17"/>
      <c r="BF19" s="17"/>
      <c r="BG19" s="17"/>
      <c r="BH19" s="17"/>
      <c r="BI19" s="17"/>
      <c r="BJ19" s="17"/>
      <c r="BK19" s="17"/>
      <c r="BL19" s="48"/>
      <c r="BM19" s="48"/>
      <c r="BN19" s="48"/>
      <c r="BO19" s="48"/>
      <c r="BP19" s="48"/>
      <c r="BQ19" s="48"/>
      <c r="BR19" s="48"/>
      <c r="BS19" s="48"/>
      <c r="BT19" s="48"/>
      <c r="BU19" s="49"/>
    </row>
    <row r="20" spans="1:73" ht="17.5" customHeight="1" x14ac:dyDescent="0.35">
      <c r="A20" s="17"/>
      <c r="B20" s="111" t="s">
        <v>428</v>
      </c>
      <c r="C20" s="50" t="s">
        <v>86</v>
      </c>
      <c r="D20" s="55" t="s">
        <v>87</v>
      </c>
      <c r="E20" s="123"/>
      <c r="F20" s="52"/>
      <c r="G20" s="108"/>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108"/>
      <c r="AP20" s="46"/>
      <c r="AQ20" s="46"/>
      <c r="AR20" s="46"/>
      <c r="AS20" s="46"/>
      <c r="AT20" s="46"/>
      <c r="AU20" s="46"/>
      <c r="AV20" s="46"/>
      <c r="AW20" s="46"/>
      <c r="AX20" s="46"/>
      <c r="AY20" s="46"/>
      <c r="AZ20" s="46"/>
      <c r="BA20" s="47"/>
      <c r="BB20" s="2" t="s">
        <v>434</v>
      </c>
      <c r="BC20" s="134" t="s">
        <v>345</v>
      </c>
      <c r="BD20" s="17"/>
      <c r="BE20" s="17"/>
      <c r="BF20" s="17"/>
      <c r="BG20" s="17"/>
      <c r="BH20" s="17"/>
      <c r="BI20" s="17"/>
      <c r="BJ20" s="17"/>
      <c r="BK20" s="17"/>
      <c r="BL20" s="48"/>
      <c r="BM20" s="48"/>
      <c r="BN20" s="48"/>
      <c r="BO20" s="48"/>
      <c r="BP20" s="48"/>
      <c r="BQ20" s="48"/>
      <c r="BR20" s="48"/>
      <c r="BS20" s="48"/>
      <c r="BT20" s="48"/>
      <c r="BU20" s="49"/>
    </row>
    <row r="21" spans="1:73" ht="17.5" customHeight="1" x14ac:dyDescent="0.35">
      <c r="A21" s="17"/>
      <c r="B21" s="111" t="s">
        <v>88</v>
      </c>
      <c r="C21" s="50" t="s">
        <v>86</v>
      </c>
      <c r="D21" s="55" t="s">
        <v>87</v>
      </c>
      <c r="E21" s="123"/>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46"/>
      <c r="AQ21" s="46"/>
      <c r="AR21" s="46"/>
      <c r="AS21" s="46"/>
      <c r="AT21" s="46"/>
      <c r="AU21" s="46"/>
      <c r="AV21" s="46"/>
      <c r="AW21" s="46"/>
      <c r="AX21" s="46"/>
      <c r="AY21" s="46"/>
      <c r="AZ21" s="46"/>
      <c r="BA21" s="47"/>
      <c r="BB21" s="2" t="s">
        <v>435</v>
      </c>
      <c r="BC21" s="134" t="s">
        <v>345</v>
      </c>
      <c r="BD21" s="17"/>
      <c r="BE21" s="17"/>
      <c r="BF21" s="17"/>
      <c r="BG21" s="17"/>
      <c r="BH21" s="17"/>
      <c r="BI21" s="17"/>
      <c r="BJ21" s="17"/>
      <c r="BK21" s="17"/>
      <c r="BL21" s="48"/>
      <c r="BM21" s="48"/>
      <c r="BN21" s="48"/>
      <c r="BO21" s="48"/>
      <c r="BP21" s="48"/>
      <c r="BQ21" s="48"/>
      <c r="BR21" s="48"/>
      <c r="BS21" s="48"/>
      <c r="BT21" s="48"/>
      <c r="BU21" s="49"/>
    </row>
    <row r="22" spans="1:73" ht="17.5" customHeight="1" x14ac:dyDescent="0.35">
      <c r="A22" s="17"/>
      <c r="B22" s="111" t="s">
        <v>429</v>
      </c>
      <c r="C22" s="50" t="s">
        <v>86</v>
      </c>
      <c r="D22" s="55" t="s">
        <v>87</v>
      </c>
      <c r="E22" s="123"/>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46"/>
      <c r="AQ22" s="46"/>
      <c r="AR22" s="46"/>
      <c r="AS22" s="46"/>
      <c r="AT22" s="46"/>
      <c r="AU22" s="46"/>
      <c r="AV22" s="46"/>
      <c r="AW22" s="46"/>
      <c r="AX22" s="46"/>
      <c r="AY22" s="46"/>
      <c r="AZ22" s="46"/>
      <c r="BA22" s="47"/>
      <c r="BB22" s="2" t="s">
        <v>436</v>
      </c>
      <c r="BC22" s="134" t="s">
        <v>345</v>
      </c>
      <c r="BD22" s="17"/>
      <c r="BE22" s="17"/>
      <c r="BF22" s="17"/>
      <c r="BG22" s="17"/>
      <c r="BH22" s="17"/>
      <c r="BI22" s="17"/>
      <c r="BJ22" s="17"/>
      <c r="BK22" s="17"/>
      <c r="BL22" s="48"/>
      <c r="BM22" s="48"/>
      <c r="BN22" s="48"/>
      <c r="BO22" s="48"/>
      <c r="BP22" s="48"/>
      <c r="BQ22" s="48"/>
      <c r="BR22" s="48"/>
      <c r="BS22" s="48"/>
      <c r="BT22" s="48"/>
      <c r="BU22" s="49"/>
    </row>
    <row r="23" spans="1:73" ht="17.5" customHeight="1" x14ac:dyDescent="0.35">
      <c r="A23" s="17"/>
      <c r="B23" s="111" t="s">
        <v>89</v>
      </c>
      <c r="C23" s="50" t="s">
        <v>86</v>
      </c>
      <c r="D23" s="55" t="s">
        <v>87</v>
      </c>
      <c r="E23" s="123"/>
      <c r="F23" s="52"/>
      <c r="G23" s="108"/>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108"/>
      <c r="AP23" s="46"/>
      <c r="AQ23" s="46"/>
      <c r="AR23" s="46"/>
      <c r="AS23" s="46"/>
      <c r="AT23" s="46"/>
      <c r="AU23" s="46"/>
      <c r="AV23" s="46"/>
      <c r="AW23" s="46"/>
      <c r="AX23" s="46"/>
      <c r="AY23" s="46"/>
      <c r="AZ23" s="46"/>
      <c r="BA23" s="47"/>
      <c r="BB23" s="2" t="s">
        <v>437</v>
      </c>
      <c r="BC23" s="134" t="s">
        <v>345</v>
      </c>
      <c r="BD23" s="17"/>
      <c r="BE23" s="17"/>
      <c r="BF23" s="17"/>
      <c r="BG23" s="17"/>
      <c r="BH23" s="17"/>
      <c r="BI23" s="17"/>
      <c r="BJ23" s="17"/>
      <c r="BK23" s="17"/>
      <c r="BL23" s="48"/>
      <c r="BM23" s="48"/>
      <c r="BN23" s="48"/>
      <c r="BO23" s="48"/>
      <c r="BP23" s="48"/>
      <c r="BQ23" s="48"/>
      <c r="BR23" s="48"/>
      <c r="BS23" s="48"/>
      <c r="BT23" s="48"/>
      <c r="BU23" s="49"/>
    </row>
    <row r="24" spans="1:73" ht="17.5" customHeight="1" x14ac:dyDescent="0.35">
      <c r="A24" s="17"/>
      <c r="B24" s="111" t="s">
        <v>430</v>
      </c>
      <c r="C24" s="50" t="s">
        <v>86</v>
      </c>
      <c r="D24" s="55" t="s">
        <v>87</v>
      </c>
      <c r="E24" s="123"/>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46"/>
      <c r="AQ24" s="46"/>
      <c r="AR24" s="46"/>
      <c r="AS24" s="46"/>
      <c r="AT24" s="46"/>
      <c r="AU24" s="46"/>
      <c r="AV24" s="46"/>
      <c r="AW24" s="46"/>
      <c r="AX24" s="46"/>
      <c r="AY24" s="46"/>
      <c r="AZ24" s="46"/>
      <c r="BA24" s="47"/>
      <c r="BB24" s="2" t="s">
        <v>438</v>
      </c>
      <c r="BC24" s="134" t="s">
        <v>345</v>
      </c>
      <c r="BD24" s="17"/>
      <c r="BE24" s="17"/>
      <c r="BF24" s="17"/>
      <c r="BG24" s="17"/>
      <c r="BH24" s="17"/>
      <c r="BI24" s="17"/>
      <c r="BJ24" s="17"/>
      <c r="BK24" s="17"/>
      <c r="BL24" s="48"/>
      <c r="BM24" s="48"/>
      <c r="BN24" s="48"/>
      <c r="BO24" s="48"/>
      <c r="BP24" s="48"/>
      <c r="BQ24" s="48"/>
      <c r="BR24" s="48"/>
      <c r="BS24" s="48"/>
      <c r="BT24" s="48"/>
      <c r="BU24" s="49"/>
    </row>
    <row r="25" spans="1:73" ht="17.5" customHeight="1" x14ac:dyDescent="0.35">
      <c r="A25" s="17"/>
      <c r="B25" s="111" t="s">
        <v>431</v>
      </c>
      <c r="C25" s="50" t="s">
        <v>86</v>
      </c>
      <c r="D25" s="55" t="s">
        <v>87</v>
      </c>
      <c r="E25" s="123"/>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46"/>
      <c r="AQ25" s="46"/>
      <c r="AR25" s="46"/>
      <c r="AS25" s="46"/>
      <c r="AT25" s="46"/>
      <c r="AU25" s="46"/>
      <c r="AV25" s="46"/>
      <c r="AW25" s="46"/>
      <c r="AX25" s="46"/>
      <c r="AY25" s="46"/>
      <c r="AZ25" s="46"/>
      <c r="BA25" s="47"/>
      <c r="BB25" s="2" t="s">
        <v>439</v>
      </c>
      <c r="BC25" s="134" t="s">
        <v>345</v>
      </c>
      <c r="BD25" s="17"/>
      <c r="BE25" s="17"/>
      <c r="BF25" s="17"/>
      <c r="BG25" s="17"/>
      <c r="BH25" s="17"/>
      <c r="BI25" s="17"/>
      <c r="BJ25" s="17"/>
      <c r="BK25" s="17"/>
      <c r="BL25" s="48"/>
      <c r="BM25" s="48"/>
      <c r="BN25" s="48"/>
      <c r="BO25" s="48"/>
      <c r="BP25" s="48"/>
      <c r="BQ25" s="48"/>
      <c r="BR25" s="48"/>
      <c r="BS25" s="48"/>
      <c r="BT25" s="48"/>
      <c r="BU25" s="49"/>
    </row>
    <row r="26" spans="1:73" ht="17.5" customHeight="1" x14ac:dyDescent="0.35">
      <c r="A26" s="17"/>
      <c r="B26" s="111" t="s">
        <v>90</v>
      </c>
      <c r="C26" s="56"/>
      <c r="D26" s="51" t="s">
        <v>91</v>
      </c>
      <c r="E26" s="123"/>
      <c r="F26" s="131"/>
      <c r="G26" s="108"/>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108"/>
      <c r="AP26" s="46"/>
      <c r="AQ26" s="46"/>
      <c r="AR26" s="46"/>
      <c r="AS26" s="46"/>
      <c r="AT26" s="46"/>
      <c r="AU26" s="46"/>
      <c r="AV26" s="46"/>
      <c r="AW26" s="46"/>
      <c r="AX26" s="46"/>
      <c r="AY26" s="46"/>
      <c r="AZ26" s="46"/>
      <c r="BA26" s="47"/>
      <c r="BB26" s="2" t="s">
        <v>92</v>
      </c>
      <c r="BC26" s="137"/>
      <c r="BD26" s="17"/>
      <c r="BE26" s="17"/>
      <c r="BF26" s="17"/>
      <c r="BG26" s="17"/>
      <c r="BH26" s="17"/>
      <c r="BI26" s="17"/>
      <c r="BJ26" s="57"/>
      <c r="BK26" s="57"/>
      <c r="BL26" s="58"/>
      <c r="BM26" s="58"/>
      <c r="BN26" s="58"/>
      <c r="BO26" s="58"/>
      <c r="BP26" s="58"/>
      <c r="BQ26" s="58"/>
      <c r="BR26" s="58"/>
      <c r="BS26" s="58"/>
      <c r="BT26" s="58"/>
      <c r="BU26" s="59"/>
    </row>
    <row r="27" spans="1:73" ht="26.5" customHeight="1" x14ac:dyDescent="0.35">
      <c r="A27" s="17"/>
      <c r="B27" s="111" t="s">
        <v>93</v>
      </c>
      <c r="C27" s="56"/>
      <c r="D27" s="55" t="s">
        <v>94</v>
      </c>
      <c r="E27" s="123"/>
      <c r="F27" s="52"/>
      <c r="G27" s="52"/>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2"/>
      <c r="AP27" s="46"/>
      <c r="AQ27" s="46"/>
      <c r="AR27" s="46"/>
      <c r="AS27" s="46"/>
      <c r="AT27" s="46"/>
      <c r="AU27" s="46"/>
      <c r="AV27" s="46"/>
      <c r="AW27" s="46"/>
      <c r="AX27" s="46"/>
      <c r="AY27" s="46"/>
      <c r="AZ27" s="46"/>
      <c r="BA27" s="47"/>
      <c r="BB27" s="2" t="s">
        <v>95</v>
      </c>
      <c r="BC27" s="137"/>
      <c r="BD27" s="17"/>
      <c r="BE27" s="17"/>
      <c r="BF27" s="17"/>
      <c r="BG27" s="17"/>
      <c r="BH27" s="17"/>
      <c r="BI27" s="17"/>
      <c r="BJ27" s="17"/>
      <c r="BK27" s="17"/>
    </row>
    <row r="28" spans="1:73" ht="17.5" customHeight="1" x14ac:dyDescent="0.35">
      <c r="A28" s="17"/>
      <c r="B28" s="111" t="s">
        <v>96</v>
      </c>
      <c r="C28" s="56"/>
      <c r="D28" s="55" t="s">
        <v>97</v>
      </c>
      <c r="E28" s="123"/>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46"/>
      <c r="AQ28" s="46"/>
      <c r="AR28" s="46"/>
      <c r="AS28" s="46"/>
      <c r="AT28" s="46"/>
      <c r="AU28" s="46"/>
      <c r="AV28" s="46"/>
      <c r="AW28" s="46"/>
      <c r="AX28" s="46"/>
      <c r="AY28" s="46"/>
      <c r="AZ28" s="46"/>
      <c r="BA28" s="47"/>
      <c r="BB28" s="2" t="s">
        <v>98</v>
      </c>
      <c r="BC28" s="137"/>
      <c r="BD28" s="17"/>
      <c r="BE28" s="17"/>
      <c r="BF28" s="17"/>
      <c r="BG28" s="17"/>
      <c r="BH28" s="17"/>
      <c r="BI28" s="17"/>
      <c r="BJ28" s="57"/>
      <c r="BK28" s="57"/>
    </row>
    <row r="29" spans="1:73" ht="17.5" customHeight="1" x14ac:dyDescent="0.35">
      <c r="A29" s="17"/>
      <c r="B29" s="111" t="s">
        <v>551</v>
      </c>
      <c r="C29" s="56"/>
      <c r="D29" s="51" t="s">
        <v>99</v>
      </c>
      <c r="E29" s="123"/>
      <c r="F29" s="131"/>
      <c r="G29" s="108"/>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108"/>
      <c r="AP29" s="46"/>
      <c r="AQ29" s="46"/>
      <c r="AR29" s="46"/>
      <c r="AS29" s="46"/>
      <c r="AT29" s="46"/>
      <c r="AU29" s="46"/>
      <c r="AV29" s="46"/>
      <c r="AW29" s="46"/>
      <c r="AX29" s="46"/>
      <c r="AY29" s="46"/>
      <c r="AZ29" s="46"/>
      <c r="BA29" s="47"/>
      <c r="BB29" s="2" t="s">
        <v>440</v>
      </c>
      <c r="BC29" s="137"/>
      <c r="BD29" s="17"/>
      <c r="BE29" s="17"/>
      <c r="BF29" s="17"/>
      <c r="BG29" s="17"/>
      <c r="BH29" s="17"/>
      <c r="BI29" s="17"/>
      <c r="BJ29" s="17"/>
      <c r="BK29" s="17"/>
    </row>
    <row r="30" spans="1:73" ht="17.5" customHeight="1" x14ac:dyDescent="0.35">
      <c r="A30" s="17"/>
      <c r="B30" s="111" t="s">
        <v>450</v>
      </c>
      <c r="C30" s="56"/>
      <c r="D30" s="51" t="s">
        <v>99</v>
      </c>
      <c r="E30" s="123"/>
      <c r="F30" s="131"/>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46"/>
      <c r="AQ30" s="46"/>
      <c r="AR30" s="46"/>
      <c r="AS30" s="46"/>
      <c r="AT30" s="46"/>
      <c r="AU30" s="46"/>
      <c r="AV30" s="46"/>
      <c r="AW30" s="46"/>
      <c r="AX30" s="46"/>
      <c r="AY30" s="46"/>
      <c r="AZ30" s="46"/>
      <c r="BA30" s="47"/>
      <c r="BB30" s="2" t="s">
        <v>443</v>
      </c>
      <c r="BC30" s="137"/>
      <c r="BD30" s="17"/>
      <c r="BE30" s="17"/>
      <c r="BF30" s="17"/>
      <c r="BG30" s="17"/>
      <c r="BH30" s="17"/>
      <c r="BI30" s="17"/>
      <c r="BJ30" s="57"/>
      <c r="BK30" s="57"/>
    </row>
    <row r="31" spans="1:73" ht="17.5" customHeight="1" x14ac:dyDescent="0.35">
      <c r="A31" s="17"/>
      <c r="B31" s="112" t="s">
        <v>100</v>
      </c>
      <c r="C31" s="56"/>
      <c r="D31" s="55" t="s">
        <v>101</v>
      </c>
      <c r="E31" s="123"/>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46"/>
      <c r="AQ31" s="46"/>
      <c r="AR31" s="46"/>
      <c r="AS31" s="46"/>
      <c r="AT31" s="46"/>
      <c r="AU31" s="46"/>
      <c r="AV31" s="46"/>
      <c r="AW31" s="46"/>
      <c r="AX31" s="46"/>
      <c r="AY31" s="46"/>
      <c r="AZ31" s="46"/>
      <c r="BA31" s="47"/>
      <c r="BB31" s="2" t="s">
        <v>444</v>
      </c>
      <c r="BC31" s="137"/>
      <c r="BD31" s="17"/>
      <c r="BE31" s="17"/>
      <c r="BF31" s="17"/>
      <c r="BG31" s="17"/>
      <c r="BH31" s="17"/>
      <c r="BI31" s="17"/>
      <c r="BJ31" s="17"/>
      <c r="BK31" s="17"/>
    </row>
    <row r="32" spans="1:73" ht="17.5" customHeight="1" x14ac:dyDescent="0.35">
      <c r="A32" s="17"/>
      <c r="B32" s="112" t="s">
        <v>102</v>
      </c>
      <c r="C32" s="56"/>
      <c r="D32" s="55" t="s">
        <v>101</v>
      </c>
      <c r="E32" s="123"/>
      <c r="F32" s="52"/>
      <c r="G32" s="108"/>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108"/>
      <c r="AP32" s="46"/>
      <c r="AQ32" s="46"/>
      <c r="AR32" s="46"/>
      <c r="AS32" s="46"/>
      <c r="AT32" s="46"/>
      <c r="AU32" s="46"/>
      <c r="AV32" s="46"/>
      <c r="AW32" s="46"/>
      <c r="AX32" s="46"/>
      <c r="AY32" s="46"/>
      <c r="AZ32" s="46"/>
      <c r="BA32" s="47"/>
      <c r="BB32" s="2" t="s">
        <v>445</v>
      </c>
      <c r="BC32" s="137"/>
      <c r="BD32" s="17"/>
      <c r="BE32" s="17"/>
      <c r="BF32" s="17"/>
      <c r="BG32" s="17"/>
      <c r="BH32" s="17"/>
      <c r="BI32" s="17"/>
      <c r="BJ32" s="57"/>
      <c r="BK32" s="57"/>
    </row>
    <row r="33" spans="1:63" ht="17.5" customHeight="1" x14ac:dyDescent="0.35">
      <c r="A33" s="17"/>
      <c r="B33" s="112" t="s">
        <v>103</v>
      </c>
      <c r="C33" s="56"/>
      <c r="D33" s="55" t="s">
        <v>101</v>
      </c>
      <c r="E33" s="123"/>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46"/>
      <c r="AQ33" s="46"/>
      <c r="AR33" s="46"/>
      <c r="AS33" s="46"/>
      <c r="AT33" s="46"/>
      <c r="AU33" s="46"/>
      <c r="AV33" s="46"/>
      <c r="AW33" s="46"/>
      <c r="AX33" s="46"/>
      <c r="AY33" s="46"/>
      <c r="AZ33" s="46"/>
      <c r="BA33" s="47"/>
      <c r="BB33" s="2" t="s">
        <v>441</v>
      </c>
      <c r="BC33" s="137"/>
      <c r="BD33" s="17"/>
      <c r="BE33" s="17"/>
      <c r="BF33" s="17"/>
      <c r="BG33" s="17"/>
      <c r="BH33" s="17"/>
      <c r="BI33" s="17"/>
      <c r="BJ33" s="17"/>
      <c r="BK33" s="17"/>
    </row>
    <row r="34" spans="1:63" ht="17.5" customHeight="1" x14ac:dyDescent="0.35">
      <c r="A34" s="17"/>
      <c r="B34" s="112" t="s">
        <v>104</v>
      </c>
      <c r="C34" s="56"/>
      <c r="D34" s="55" t="s">
        <v>101</v>
      </c>
      <c r="E34" s="123"/>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46"/>
      <c r="AQ34" s="46"/>
      <c r="AR34" s="46"/>
      <c r="AS34" s="46"/>
      <c r="AT34" s="46"/>
      <c r="AU34" s="46"/>
      <c r="AV34" s="46"/>
      <c r="AW34" s="46"/>
      <c r="AX34" s="46"/>
      <c r="AY34" s="46"/>
      <c r="AZ34" s="46"/>
      <c r="BA34" s="47"/>
      <c r="BB34" s="2" t="s">
        <v>442</v>
      </c>
      <c r="BC34" s="137"/>
      <c r="BD34" s="17"/>
      <c r="BE34" s="17"/>
      <c r="BF34" s="17"/>
      <c r="BG34" s="17"/>
      <c r="BH34" s="17"/>
      <c r="BI34" s="17"/>
      <c r="BJ34" s="57"/>
      <c r="BK34" s="57"/>
    </row>
    <row r="35" spans="1:63" ht="17.5" customHeight="1" x14ac:dyDescent="0.35">
      <c r="A35" s="17"/>
      <c r="B35" s="111" t="s">
        <v>451</v>
      </c>
      <c r="C35" s="56"/>
      <c r="D35" s="55" t="s">
        <v>101</v>
      </c>
      <c r="E35" s="123"/>
      <c r="F35" s="131"/>
      <c r="G35" s="108"/>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108"/>
      <c r="AP35" s="46"/>
      <c r="AQ35" s="46"/>
      <c r="AR35" s="46"/>
      <c r="AS35" s="46"/>
      <c r="AT35" s="46"/>
      <c r="AU35" s="46"/>
      <c r="AV35" s="46"/>
      <c r="AW35" s="46"/>
      <c r="AX35" s="46"/>
      <c r="AY35" s="46"/>
      <c r="AZ35" s="46"/>
      <c r="BA35" s="47"/>
      <c r="BB35" s="2" t="s">
        <v>446</v>
      </c>
      <c r="BC35" s="137"/>
      <c r="BD35" s="17"/>
      <c r="BE35" s="17"/>
      <c r="BF35" s="17"/>
      <c r="BG35" s="17"/>
      <c r="BH35" s="17"/>
      <c r="BI35" s="17"/>
      <c r="BJ35" s="17"/>
      <c r="BK35" s="17"/>
    </row>
    <row r="36" spans="1:63" ht="17.5" customHeight="1" x14ac:dyDescent="0.35">
      <c r="A36" s="17"/>
      <c r="B36" s="111" t="s">
        <v>452</v>
      </c>
      <c r="C36" s="56"/>
      <c r="D36" s="55" t="s">
        <v>101</v>
      </c>
      <c r="E36" s="123"/>
      <c r="F36" s="131"/>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46"/>
      <c r="AQ36" s="46"/>
      <c r="AR36" s="46"/>
      <c r="AS36" s="46"/>
      <c r="AT36" s="46"/>
      <c r="AU36" s="46"/>
      <c r="AV36" s="46"/>
      <c r="AW36" s="46"/>
      <c r="AX36" s="46"/>
      <c r="AY36" s="46"/>
      <c r="AZ36" s="46"/>
      <c r="BA36" s="47"/>
      <c r="BB36" s="2" t="s">
        <v>447</v>
      </c>
      <c r="BC36" s="137"/>
      <c r="BD36" s="17"/>
      <c r="BE36" s="17"/>
      <c r="BF36" s="17"/>
      <c r="BG36" s="17"/>
      <c r="BH36" s="17"/>
      <c r="BI36" s="17"/>
      <c r="BJ36" s="57"/>
      <c r="BK36" s="57"/>
    </row>
    <row r="37" spans="1:63" ht="17.5" customHeight="1" x14ac:dyDescent="0.35">
      <c r="A37" s="17"/>
      <c r="B37" s="111" t="s">
        <v>453</v>
      </c>
      <c r="C37" s="56"/>
      <c r="D37" s="55" t="s">
        <v>101</v>
      </c>
      <c r="E37" s="123"/>
      <c r="F37" s="131"/>
      <c r="G37" s="52"/>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2"/>
      <c r="AP37" s="46"/>
      <c r="AQ37" s="46"/>
      <c r="AR37" s="46"/>
      <c r="AS37" s="46"/>
      <c r="AT37" s="46"/>
      <c r="AU37" s="46"/>
      <c r="AV37" s="46"/>
      <c r="AW37" s="46"/>
      <c r="AX37" s="46"/>
      <c r="AY37" s="46"/>
      <c r="AZ37" s="46"/>
      <c r="BA37" s="47"/>
      <c r="BB37" s="2" t="s">
        <v>448</v>
      </c>
      <c r="BC37" s="137"/>
      <c r="BD37" s="17"/>
      <c r="BE37" s="17"/>
      <c r="BF37" s="17"/>
      <c r="BG37" s="17"/>
      <c r="BH37" s="17"/>
      <c r="BI37" s="17"/>
      <c r="BJ37" s="17"/>
      <c r="BK37" s="17"/>
    </row>
    <row r="38" spans="1:63" ht="17.5" customHeight="1" x14ac:dyDescent="0.35">
      <c r="A38" s="17"/>
      <c r="B38" s="111" t="s">
        <v>454</v>
      </c>
      <c r="C38" s="56"/>
      <c r="D38" s="55" t="s">
        <v>101</v>
      </c>
      <c r="E38" s="123"/>
      <c r="F38" s="131"/>
      <c r="G38" s="108"/>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108"/>
      <c r="AP38" s="46"/>
      <c r="AQ38" s="46"/>
      <c r="AR38" s="46"/>
      <c r="AS38" s="46"/>
      <c r="AT38" s="46"/>
      <c r="AU38" s="46"/>
      <c r="AV38" s="46"/>
      <c r="AW38" s="46"/>
      <c r="AX38" s="46"/>
      <c r="AY38" s="46"/>
      <c r="AZ38" s="46"/>
      <c r="BA38" s="47"/>
      <c r="BB38" s="2" t="s">
        <v>449</v>
      </c>
      <c r="BC38" s="137"/>
      <c r="BD38" s="17"/>
      <c r="BE38" s="17"/>
      <c r="BF38" s="17"/>
      <c r="BG38" s="17"/>
      <c r="BH38" s="17"/>
      <c r="BI38" s="17"/>
      <c r="BJ38" s="57"/>
      <c r="BK38" s="57"/>
    </row>
    <row r="39" spans="1:63" ht="17.5" customHeight="1" x14ac:dyDescent="0.35">
      <c r="A39" s="17"/>
      <c r="B39" s="111" t="s">
        <v>552</v>
      </c>
      <c r="C39" s="56"/>
      <c r="D39" s="51" t="s">
        <v>105</v>
      </c>
      <c r="E39" s="123"/>
      <c r="F39" s="131"/>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46"/>
      <c r="AQ39" s="46"/>
      <c r="AR39" s="46"/>
      <c r="AS39" s="46"/>
      <c r="AT39" s="46"/>
      <c r="AU39" s="46"/>
      <c r="AV39" s="46"/>
      <c r="AW39" s="46"/>
      <c r="AX39" s="46"/>
      <c r="AY39" s="46"/>
      <c r="AZ39" s="46"/>
      <c r="BA39" s="47"/>
      <c r="BB39" s="2" t="s">
        <v>461</v>
      </c>
      <c r="BC39" s="137"/>
      <c r="BD39" s="17"/>
      <c r="BE39" s="17"/>
      <c r="BF39" s="17"/>
      <c r="BG39" s="17"/>
      <c r="BH39" s="17"/>
      <c r="BI39" s="17"/>
      <c r="BJ39" s="17"/>
      <c r="BK39" s="17"/>
    </row>
    <row r="40" spans="1:63" ht="17.5" customHeight="1" x14ac:dyDescent="0.35">
      <c r="A40" s="17"/>
      <c r="B40" s="111" t="s">
        <v>455</v>
      </c>
      <c r="C40" s="56"/>
      <c r="D40" s="51" t="s">
        <v>105</v>
      </c>
      <c r="E40" s="123"/>
      <c r="F40" s="131"/>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46"/>
      <c r="AQ40" s="46"/>
      <c r="AR40" s="46"/>
      <c r="AS40" s="46"/>
      <c r="AT40" s="46"/>
      <c r="AU40" s="46"/>
      <c r="AV40" s="46"/>
      <c r="AW40" s="46"/>
      <c r="AX40" s="46"/>
      <c r="AY40" s="46"/>
      <c r="AZ40" s="46"/>
      <c r="BA40" s="47"/>
      <c r="BB40" s="2" t="s">
        <v>462</v>
      </c>
      <c r="BC40" s="137"/>
      <c r="BD40" s="17"/>
      <c r="BE40" s="17"/>
      <c r="BF40" s="17"/>
      <c r="BG40" s="17"/>
      <c r="BH40" s="17"/>
      <c r="BI40" s="17"/>
      <c r="BJ40" s="57"/>
      <c r="BK40" s="57"/>
    </row>
    <row r="41" spans="1:63" ht="17.5" customHeight="1" x14ac:dyDescent="0.35">
      <c r="A41" s="17"/>
      <c r="B41" s="111" t="s">
        <v>456</v>
      </c>
      <c r="C41" s="56"/>
      <c r="D41" s="51" t="s">
        <v>105</v>
      </c>
      <c r="E41" s="123"/>
      <c r="F41" s="131"/>
      <c r="G41" s="108"/>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108"/>
      <c r="AP41" s="46"/>
      <c r="AQ41" s="46"/>
      <c r="AR41" s="46"/>
      <c r="AS41" s="46"/>
      <c r="AT41" s="46"/>
      <c r="AU41" s="46"/>
      <c r="AV41" s="46"/>
      <c r="AW41" s="46"/>
      <c r="AX41" s="46"/>
      <c r="AY41" s="46"/>
      <c r="AZ41" s="46"/>
      <c r="BA41" s="47"/>
      <c r="BB41" s="2" t="s">
        <v>463</v>
      </c>
      <c r="BC41" s="137"/>
      <c r="BD41" s="17"/>
      <c r="BE41" s="17"/>
      <c r="BF41" s="17"/>
      <c r="BG41" s="17"/>
      <c r="BH41" s="17"/>
      <c r="BI41" s="17"/>
      <c r="BJ41" s="17"/>
      <c r="BK41" s="17"/>
    </row>
    <row r="42" spans="1:63" ht="17.5" customHeight="1" x14ac:dyDescent="0.35">
      <c r="A42" s="17"/>
      <c r="B42" s="111" t="s">
        <v>457</v>
      </c>
      <c r="C42" s="56"/>
      <c r="D42" s="51" t="s">
        <v>105</v>
      </c>
      <c r="E42" s="123"/>
      <c r="F42" s="131"/>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46"/>
      <c r="AQ42" s="46"/>
      <c r="AR42" s="46"/>
      <c r="AS42" s="46"/>
      <c r="AT42" s="46"/>
      <c r="AU42" s="46"/>
      <c r="AV42" s="46"/>
      <c r="AW42" s="46"/>
      <c r="AX42" s="46"/>
      <c r="AY42" s="46"/>
      <c r="AZ42" s="46"/>
      <c r="BA42" s="47"/>
      <c r="BB42" s="2" t="s">
        <v>464</v>
      </c>
      <c r="BC42" s="137"/>
      <c r="BD42" s="17"/>
      <c r="BE42" s="17"/>
      <c r="BF42" s="17"/>
      <c r="BG42" s="17"/>
      <c r="BH42" s="17"/>
      <c r="BI42" s="17"/>
      <c r="BJ42" s="57"/>
      <c r="BK42" s="57"/>
    </row>
    <row r="43" spans="1:63" ht="17.5" customHeight="1" x14ac:dyDescent="0.35">
      <c r="A43" s="17"/>
      <c r="B43" s="111" t="s">
        <v>458</v>
      </c>
      <c r="C43" s="56"/>
      <c r="D43" s="51" t="s">
        <v>105</v>
      </c>
      <c r="E43" s="123"/>
      <c r="F43" s="131"/>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46"/>
      <c r="AQ43" s="46"/>
      <c r="AR43" s="46"/>
      <c r="AS43" s="46"/>
      <c r="AT43" s="46"/>
      <c r="AU43" s="46"/>
      <c r="AV43" s="46"/>
      <c r="AW43" s="46"/>
      <c r="AX43" s="46"/>
      <c r="AY43" s="46"/>
      <c r="AZ43" s="46"/>
      <c r="BA43" s="47"/>
      <c r="BB43" s="2" t="s">
        <v>465</v>
      </c>
      <c r="BC43" s="137"/>
      <c r="BD43" s="17"/>
      <c r="BE43" s="17"/>
      <c r="BF43" s="17"/>
      <c r="BG43" s="17"/>
      <c r="BH43" s="17"/>
      <c r="BI43" s="17"/>
      <c r="BJ43" s="17"/>
      <c r="BK43" s="17"/>
    </row>
    <row r="44" spans="1:63" ht="27" customHeight="1" x14ac:dyDescent="0.35">
      <c r="A44" s="17"/>
      <c r="B44" s="203" t="s">
        <v>459</v>
      </c>
      <c r="C44" s="204"/>
      <c r="D44" s="51" t="s">
        <v>105</v>
      </c>
      <c r="E44" s="123"/>
      <c r="F44" s="131"/>
      <c r="G44" s="108"/>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108"/>
      <c r="AP44" s="46"/>
      <c r="AQ44" s="46"/>
      <c r="AR44" s="46"/>
      <c r="AS44" s="46"/>
      <c r="AT44" s="46"/>
      <c r="AU44" s="46"/>
      <c r="AV44" s="46"/>
      <c r="AW44" s="46"/>
      <c r="AX44" s="46"/>
      <c r="AY44" s="46"/>
      <c r="AZ44" s="46"/>
      <c r="BA44" s="47"/>
      <c r="BB44" s="2" t="s">
        <v>466</v>
      </c>
      <c r="BC44" s="137"/>
      <c r="BD44" s="17"/>
      <c r="BE44" s="17"/>
      <c r="BF44" s="17"/>
      <c r="BG44" s="17"/>
      <c r="BH44" s="17"/>
      <c r="BI44" s="17"/>
      <c r="BJ44" s="57"/>
      <c r="BK44" s="57"/>
    </row>
    <row r="45" spans="1:63" ht="27" customHeight="1" x14ac:dyDescent="0.35">
      <c r="A45" s="17"/>
      <c r="B45" s="195" t="s">
        <v>460</v>
      </c>
      <c r="C45" s="198" t="s">
        <v>106</v>
      </c>
      <c r="D45" s="51" t="s">
        <v>107</v>
      </c>
      <c r="E45" s="123"/>
      <c r="F45" s="131"/>
      <c r="G45" s="52"/>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2"/>
      <c r="AP45" s="46"/>
      <c r="AQ45" s="46"/>
      <c r="AR45" s="46"/>
      <c r="AS45" s="46"/>
      <c r="AT45" s="46"/>
      <c r="AU45" s="46"/>
      <c r="AV45" s="46"/>
      <c r="AW45" s="46"/>
      <c r="AX45" s="46"/>
      <c r="AY45" s="46"/>
      <c r="AZ45" s="46"/>
      <c r="BA45" s="47"/>
      <c r="BB45" s="2" t="s">
        <v>385</v>
      </c>
      <c r="BC45" s="172" t="s">
        <v>108</v>
      </c>
      <c r="BD45" s="17"/>
      <c r="BE45" s="17"/>
      <c r="BF45" s="17"/>
      <c r="BG45" s="17"/>
      <c r="BH45" s="17"/>
      <c r="BI45" s="17"/>
      <c r="BJ45" s="17"/>
      <c r="BK45" s="17"/>
    </row>
    <row r="46" spans="1:63" ht="27" customHeight="1" x14ac:dyDescent="0.35">
      <c r="A46" s="17"/>
      <c r="B46" s="197"/>
      <c r="C46" s="199"/>
      <c r="D46" s="51" t="s">
        <v>109</v>
      </c>
      <c r="E46" s="123"/>
      <c r="F46" s="131"/>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46"/>
      <c r="AQ46" s="46"/>
      <c r="AR46" s="46"/>
      <c r="AS46" s="46"/>
      <c r="AT46" s="46"/>
      <c r="AU46" s="46"/>
      <c r="AV46" s="46"/>
      <c r="AW46" s="46"/>
      <c r="AX46" s="46"/>
      <c r="AY46" s="46"/>
      <c r="AZ46" s="46"/>
      <c r="BA46" s="47"/>
      <c r="BB46" s="2" t="s">
        <v>386</v>
      </c>
      <c r="BC46" s="173"/>
      <c r="BD46" s="17"/>
      <c r="BE46" s="17"/>
      <c r="BF46" s="17"/>
      <c r="BG46" s="17"/>
      <c r="BH46" s="17"/>
      <c r="BI46" s="17"/>
      <c r="BJ46" s="57"/>
      <c r="BK46" s="57"/>
    </row>
    <row r="47" spans="1:63" ht="27" customHeight="1" x14ac:dyDescent="0.35">
      <c r="A47" s="17"/>
      <c r="B47" s="197"/>
      <c r="C47" s="198" t="s">
        <v>110</v>
      </c>
      <c r="D47" s="51" t="s">
        <v>111</v>
      </c>
      <c r="E47" s="123"/>
      <c r="F47" s="131"/>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46"/>
      <c r="AQ47" s="46"/>
      <c r="AR47" s="46"/>
      <c r="AS47" s="46"/>
      <c r="AT47" s="46"/>
      <c r="AU47" s="46"/>
      <c r="AV47" s="46"/>
      <c r="AW47" s="46"/>
      <c r="AX47" s="46"/>
      <c r="AY47" s="46"/>
      <c r="AZ47" s="46"/>
      <c r="BA47" s="47"/>
      <c r="BB47" s="2" t="s">
        <v>387</v>
      </c>
      <c r="BC47" s="174" t="s">
        <v>112</v>
      </c>
      <c r="BD47" s="17"/>
      <c r="BE47" s="17"/>
      <c r="BF47" s="17"/>
      <c r="BG47" s="17"/>
      <c r="BH47" s="17"/>
      <c r="BI47" s="17"/>
      <c r="BJ47" s="17"/>
      <c r="BK47" s="17"/>
    </row>
    <row r="48" spans="1:63" ht="27" customHeight="1" x14ac:dyDescent="0.35">
      <c r="A48" s="17"/>
      <c r="B48" s="197"/>
      <c r="C48" s="199"/>
      <c r="D48" s="51" t="s">
        <v>113</v>
      </c>
      <c r="E48" s="123"/>
      <c r="F48" s="131"/>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46"/>
      <c r="AQ48" s="46"/>
      <c r="AR48" s="46"/>
      <c r="AS48" s="46"/>
      <c r="AT48" s="46"/>
      <c r="AU48" s="46"/>
      <c r="AV48" s="46"/>
      <c r="AW48" s="46"/>
      <c r="AX48" s="46"/>
      <c r="AY48" s="46"/>
      <c r="AZ48" s="46"/>
      <c r="BA48" s="47"/>
      <c r="BB48" s="2" t="s">
        <v>388</v>
      </c>
      <c r="BC48" s="175"/>
      <c r="BD48" s="17"/>
      <c r="BE48" s="17"/>
      <c r="BF48" s="17"/>
      <c r="BG48" s="17"/>
      <c r="BH48" s="17"/>
      <c r="BI48" s="17"/>
      <c r="BJ48" s="57"/>
      <c r="BK48" s="57"/>
    </row>
    <row r="49" spans="1:63" ht="27" customHeight="1" x14ac:dyDescent="0.35">
      <c r="A49" s="17"/>
      <c r="B49" s="197"/>
      <c r="C49" s="198" t="s">
        <v>114</v>
      </c>
      <c r="D49" s="51" t="s">
        <v>111</v>
      </c>
      <c r="E49" s="123"/>
      <c r="F49" s="131"/>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46"/>
      <c r="AQ49" s="46"/>
      <c r="AR49" s="46"/>
      <c r="AS49" s="46"/>
      <c r="AT49" s="46"/>
      <c r="AU49" s="46"/>
      <c r="AV49" s="46"/>
      <c r="AW49" s="46"/>
      <c r="AX49" s="46"/>
      <c r="AY49" s="46"/>
      <c r="AZ49" s="46"/>
      <c r="BA49" s="47"/>
      <c r="BB49" s="2" t="s">
        <v>389</v>
      </c>
      <c r="BC49" s="176" t="s">
        <v>115</v>
      </c>
      <c r="BD49" s="17"/>
      <c r="BE49" s="17"/>
      <c r="BF49" s="17"/>
      <c r="BG49" s="17"/>
      <c r="BH49" s="17"/>
      <c r="BI49" s="17"/>
      <c r="BJ49" s="17"/>
      <c r="BK49" s="17"/>
    </row>
    <row r="50" spans="1:63" ht="27" customHeight="1" x14ac:dyDescent="0.35">
      <c r="A50" s="17"/>
      <c r="B50" s="196"/>
      <c r="C50" s="199"/>
      <c r="D50" s="51" t="s">
        <v>109</v>
      </c>
      <c r="E50" s="123"/>
      <c r="F50" s="131"/>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46"/>
      <c r="AQ50" s="46"/>
      <c r="AR50" s="46"/>
      <c r="AS50" s="46"/>
      <c r="AT50" s="46"/>
      <c r="AU50" s="46"/>
      <c r="AV50" s="46"/>
      <c r="AW50" s="46"/>
      <c r="AX50" s="46"/>
      <c r="AY50" s="46"/>
      <c r="AZ50" s="46"/>
      <c r="BA50" s="47"/>
      <c r="BB50" s="2" t="s">
        <v>390</v>
      </c>
      <c r="BC50" s="177"/>
      <c r="BD50" s="17"/>
      <c r="BE50" s="17"/>
      <c r="BF50" s="17"/>
      <c r="BG50" s="17"/>
      <c r="BH50" s="17"/>
      <c r="BI50" s="17"/>
      <c r="BJ50" s="57"/>
      <c r="BK50" s="57"/>
    </row>
    <row r="51" spans="1:63" ht="26.5" customHeight="1" x14ac:dyDescent="0.35">
      <c r="A51" s="17"/>
      <c r="B51" s="113" t="s">
        <v>116</v>
      </c>
      <c r="C51" s="56"/>
      <c r="D51" s="51" t="s">
        <v>117</v>
      </c>
      <c r="E51" s="123"/>
      <c r="F51" s="131"/>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46"/>
      <c r="AQ51" s="46"/>
      <c r="AR51" s="46"/>
      <c r="AS51" s="46"/>
      <c r="AT51" s="46"/>
      <c r="AU51" s="46"/>
      <c r="AV51" s="46"/>
      <c r="AW51" s="46"/>
      <c r="AX51" s="46"/>
      <c r="AY51" s="46"/>
      <c r="AZ51" s="46"/>
      <c r="BA51" s="47"/>
      <c r="BB51" s="2" t="s">
        <v>467</v>
      </c>
      <c r="BC51" s="136" t="s">
        <v>112</v>
      </c>
      <c r="BD51" s="17"/>
      <c r="BE51" s="17"/>
      <c r="BF51" s="17"/>
      <c r="BG51" s="17"/>
      <c r="BH51" s="17"/>
      <c r="BI51" s="17"/>
      <c r="BJ51" s="17"/>
      <c r="BK51" s="17"/>
    </row>
    <row r="52" spans="1:63" ht="17.5" customHeight="1" x14ac:dyDescent="0.35">
      <c r="A52" s="17"/>
      <c r="B52" s="113" t="s">
        <v>554</v>
      </c>
      <c r="C52" s="56"/>
      <c r="D52" s="55" t="s">
        <v>118</v>
      </c>
      <c r="E52" s="123"/>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46"/>
      <c r="AQ52" s="46"/>
      <c r="AR52" s="46"/>
      <c r="AS52" s="46"/>
      <c r="AT52" s="46"/>
      <c r="AU52" s="46"/>
      <c r="AV52" s="46"/>
      <c r="AW52" s="46"/>
      <c r="AX52" s="46"/>
      <c r="AY52" s="46"/>
      <c r="AZ52" s="46"/>
      <c r="BA52" s="47"/>
      <c r="BB52" s="2" t="s">
        <v>468</v>
      </c>
      <c r="BC52" s="134" t="s">
        <v>345</v>
      </c>
      <c r="BD52" s="17"/>
      <c r="BE52" s="17"/>
      <c r="BF52" s="17"/>
      <c r="BG52" s="57"/>
      <c r="BH52" s="57"/>
      <c r="BI52" s="57"/>
      <c r="BJ52" s="57"/>
      <c r="BK52" s="57"/>
    </row>
    <row r="53" spans="1:63" ht="17.5" customHeight="1" x14ac:dyDescent="0.35">
      <c r="A53" s="17"/>
      <c r="B53" s="113" t="s">
        <v>119</v>
      </c>
      <c r="C53" s="56"/>
      <c r="D53" s="55" t="s">
        <v>120</v>
      </c>
      <c r="E53" s="123"/>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46"/>
      <c r="AQ53" s="46"/>
      <c r="AR53" s="46"/>
      <c r="AS53" s="46"/>
      <c r="AT53" s="46"/>
      <c r="AU53" s="46"/>
      <c r="AV53" s="46"/>
      <c r="AW53" s="46"/>
      <c r="AX53" s="46"/>
      <c r="AY53" s="46"/>
      <c r="AZ53" s="46"/>
      <c r="BA53" s="47"/>
      <c r="BB53" s="2" t="s">
        <v>469</v>
      </c>
      <c r="BC53" s="134" t="s">
        <v>347</v>
      </c>
      <c r="BD53" s="17"/>
      <c r="BE53" s="17"/>
      <c r="BF53" s="17"/>
      <c r="BG53" s="62"/>
      <c r="BH53" s="62"/>
      <c r="BI53" s="62"/>
      <c r="BJ53" s="17"/>
      <c r="BK53" s="17"/>
    </row>
    <row r="54" spans="1:63" ht="17.5" customHeight="1" x14ac:dyDescent="0.35">
      <c r="A54" s="17"/>
      <c r="B54" s="113" t="s">
        <v>121</v>
      </c>
      <c r="C54" s="56"/>
      <c r="D54" s="51" t="s">
        <v>81</v>
      </c>
      <c r="E54" s="123"/>
      <c r="F54" s="131"/>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46"/>
      <c r="AQ54" s="46"/>
      <c r="AR54" s="46"/>
      <c r="AS54" s="46"/>
      <c r="AT54" s="46"/>
      <c r="AU54" s="46"/>
      <c r="AV54" s="46"/>
      <c r="AW54" s="46"/>
      <c r="AX54" s="46"/>
      <c r="AY54" s="46"/>
      <c r="AZ54" s="46"/>
      <c r="BA54" s="47"/>
      <c r="BB54" s="2" t="s">
        <v>122</v>
      </c>
      <c r="BC54" s="137"/>
      <c r="BD54" s="17"/>
      <c r="BE54" s="17"/>
      <c r="BF54" s="17"/>
      <c r="BG54" s="57"/>
      <c r="BH54" s="57"/>
      <c r="BI54" s="57"/>
      <c r="BJ54" s="57"/>
      <c r="BK54" s="57"/>
    </row>
    <row r="55" spans="1:63" ht="17.5" customHeight="1" x14ac:dyDescent="0.35">
      <c r="A55" s="17"/>
      <c r="B55" s="113" t="s">
        <v>123</v>
      </c>
      <c r="C55" s="56"/>
      <c r="D55" s="51" t="s">
        <v>81</v>
      </c>
      <c r="E55" s="123"/>
      <c r="F55" s="131"/>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46"/>
      <c r="AQ55" s="46"/>
      <c r="AR55" s="46"/>
      <c r="AS55" s="46"/>
      <c r="AT55" s="46"/>
      <c r="AU55" s="46"/>
      <c r="AV55" s="46"/>
      <c r="AW55" s="46"/>
      <c r="AX55" s="46"/>
      <c r="AY55" s="46"/>
      <c r="AZ55" s="46"/>
      <c r="BA55" s="47"/>
      <c r="BB55" s="2" t="s">
        <v>124</v>
      </c>
      <c r="BC55" s="137"/>
      <c r="BD55" s="17"/>
      <c r="BE55" s="17"/>
      <c r="BF55" s="17"/>
      <c r="BG55" s="62"/>
      <c r="BH55" s="62"/>
      <c r="BI55" s="62"/>
      <c r="BJ55" s="17"/>
      <c r="BK55" s="17"/>
    </row>
    <row r="56" spans="1:63" ht="24" x14ac:dyDescent="0.35">
      <c r="A56" s="64"/>
      <c r="B56" s="65" t="s">
        <v>125</v>
      </c>
      <c r="C56" s="66"/>
      <c r="D56" s="67"/>
      <c r="E56" s="124"/>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3"/>
      <c r="BC56" s="68" t="s">
        <v>126</v>
      </c>
      <c r="BD56" s="17"/>
      <c r="BE56" s="17"/>
      <c r="BF56" s="17"/>
      <c r="BG56" s="57"/>
      <c r="BH56" s="57"/>
      <c r="BI56" s="57"/>
      <c r="BJ56" s="57"/>
      <c r="BK56" s="57"/>
    </row>
    <row r="57" spans="1:63" x14ac:dyDescent="0.35">
      <c r="A57" s="17"/>
      <c r="B57" s="42" t="s">
        <v>127</v>
      </c>
      <c r="C57" s="43"/>
      <c r="D57" s="69"/>
      <c r="E57" s="125"/>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4"/>
      <c r="BC57" s="70"/>
      <c r="BD57" s="17"/>
      <c r="BE57" s="17"/>
      <c r="BF57" s="17"/>
      <c r="BG57" s="62"/>
      <c r="BH57" s="62"/>
      <c r="BI57" s="62"/>
      <c r="BJ57" s="17"/>
      <c r="BK57" s="17"/>
    </row>
    <row r="58" spans="1:63" x14ac:dyDescent="0.35">
      <c r="A58" s="17"/>
      <c r="B58" s="113" t="s">
        <v>128</v>
      </c>
      <c r="C58" s="56"/>
      <c r="D58" s="51" t="s">
        <v>129</v>
      </c>
      <c r="E58" s="123"/>
      <c r="F58" s="131"/>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46"/>
      <c r="AQ58" s="46"/>
      <c r="AR58" s="46"/>
      <c r="AS58" s="46"/>
      <c r="AT58" s="46"/>
      <c r="AU58" s="46"/>
      <c r="AV58" s="46"/>
      <c r="AW58" s="46"/>
      <c r="AX58" s="46"/>
      <c r="AY58" s="46"/>
      <c r="AZ58" s="46"/>
      <c r="BA58" s="47"/>
      <c r="BB58" s="2" t="s">
        <v>349</v>
      </c>
      <c r="BC58" s="137"/>
      <c r="BD58" s="17"/>
      <c r="BE58" s="17"/>
      <c r="BF58" s="17"/>
      <c r="BG58" s="57"/>
      <c r="BH58" s="57"/>
      <c r="BI58" s="57"/>
      <c r="BJ58" s="57"/>
      <c r="BK58" s="57"/>
    </row>
    <row r="59" spans="1:63" x14ac:dyDescent="0.35">
      <c r="A59" s="17"/>
      <c r="B59" s="114" t="s">
        <v>130</v>
      </c>
      <c r="C59" s="56"/>
      <c r="D59" s="51" t="s">
        <v>129</v>
      </c>
      <c r="E59" s="123"/>
      <c r="F59" s="131"/>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46"/>
      <c r="AQ59" s="46"/>
      <c r="AR59" s="46"/>
      <c r="AS59" s="46"/>
      <c r="AT59" s="46"/>
      <c r="AU59" s="46"/>
      <c r="AV59" s="46"/>
      <c r="AW59" s="46"/>
      <c r="AX59" s="46"/>
      <c r="AY59" s="46"/>
      <c r="AZ59" s="46"/>
      <c r="BA59" s="47"/>
      <c r="BB59" s="2" t="s">
        <v>350</v>
      </c>
      <c r="BC59" s="137"/>
      <c r="BD59" s="17"/>
      <c r="BE59" s="17"/>
      <c r="BF59" s="17"/>
      <c r="BG59" s="62"/>
      <c r="BH59" s="62"/>
      <c r="BI59" s="62"/>
      <c r="BJ59" s="17"/>
      <c r="BK59" s="17"/>
    </row>
    <row r="60" spans="1:63" x14ac:dyDescent="0.35">
      <c r="A60" s="17"/>
      <c r="B60" s="114" t="s">
        <v>131</v>
      </c>
      <c r="C60" s="56"/>
      <c r="D60" s="51" t="s">
        <v>129</v>
      </c>
      <c r="E60" s="123"/>
      <c r="F60" s="131"/>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46"/>
      <c r="AQ60" s="46"/>
      <c r="AR60" s="46"/>
      <c r="AS60" s="46"/>
      <c r="AT60" s="46"/>
      <c r="AU60" s="46"/>
      <c r="AV60" s="46"/>
      <c r="AW60" s="46"/>
      <c r="AX60" s="46"/>
      <c r="AY60" s="46"/>
      <c r="AZ60" s="46"/>
      <c r="BA60" s="47"/>
      <c r="BB60" s="2" t="s">
        <v>351</v>
      </c>
      <c r="BC60" s="137"/>
      <c r="BD60" s="17"/>
      <c r="BE60" s="17"/>
      <c r="BF60" s="17"/>
      <c r="BG60" s="57"/>
      <c r="BH60" s="57"/>
      <c r="BI60" s="57"/>
      <c r="BJ60" s="57"/>
      <c r="BK60" s="57"/>
    </row>
    <row r="61" spans="1:63" x14ac:dyDescent="0.35">
      <c r="A61" s="17"/>
      <c r="B61" s="114" t="s">
        <v>114</v>
      </c>
      <c r="C61" s="56"/>
      <c r="D61" s="51" t="s">
        <v>129</v>
      </c>
      <c r="E61" s="123"/>
      <c r="F61" s="131"/>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46"/>
      <c r="AQ61" s="46"/>
      <c r="AR61" s="46"/>
      <c r="AS61" s="46"/>
      <c r="AT61" s="46"/>
      <c r="AU61" s="46"/>
      <c r="AV61" s="46"/>
      <c r="AW61" s="46"/>
      <c r="AX61" s="46"/>
      <c r="AY61" s="46"/>
      <c r="AZ61" s="46"/>
      <c r="BA61" s="47"/>
      <c r="BB61" s="2" t="s">
        <v>352</v>
      </c>
      <c r="BC61" s="137"/>
      <c r="BD61" s="17"/>
      <c r="BE61" s="17"/>
      <c r="BF61" s="17"/>
      <c r="BG61" s="62"/>
      <c r="BH61" s="62"/>
      <c r="BI61" s="62"/>
      <c r="BJ61" s="17"/>
      <c r="BK61" s="17"/>
    </row>
    <row r="62" spans="1:63" x14ac:dyDescent="0.35">
      <c r="A62" s="17"/>
      <c r="B62" s="114" t="s">
        <v>132</v>
      </c>
      <c r="C62" s="56"/>
      <c r="D62" s="51" t="s">
        <v>129</v>
      </c>
      <c r="E62" s="123"/>
      <c r="F62" s="131"/>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46"/>
      <c r="AQ62" s="46"/>
      <c r="AR62" s="46"/>
      <c r="AS62" s="46"/>
      <c r="AT62" s="46"/>
      <c r="AU62" s="46"/>
      <c r="AV62" s="46"/>
      <c r="AW62" s="46"/>
      <c r="AX62" s="46"/>
      <c r="AY62" s="46"/>
      <c r="AZ62" s="46"/>
      <c r="BA62" s="47"/>
      <c r="BB62" s="2" t="s">
        <v>353</v>
      </c>
      <c r="BC62" s="137"/>
      <c r="BD62" s="17"/>
      <c r="BE62" s="17"/>
      <c r="BF62" s="17"/>
      <c r="BG62" s="57"/>
      <c r="BH62" s="57"/>
      <c r="BI62" s="57"/>
      <c r="BJ62" s="57"/>
      <c r="BK62" s="57"/>
    </row>
    <row r="63" spans="1:63" x14ac:dyDescent="0.35">
      <c r="A63" s="17"/>
      <c r="B63" s="114" t="s">
        <v>133</v>
      </c>
      <c r="C63" s="56"/>
      <c r="D63" s="51" t="s">
        <v>129</v>
      </c>
      <c r="E63" s="123"/>
      <c r="F63" s="131"/>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46"/>
      <c r="AQ63" s="46"/>
      <c r="AR63" s="46"/>
      <c r="AS63" s="46"/>
      <c r="AT63" s="46"/>
      <c r="AU63" s="46"/>
      <c r="AV63" s="46"/>
      <c r="AW63" s="46"/>
      <c r="AX63" s="46"/>
      <c r="AY63" s="46"/>
      <c r="AZ63" s="46"/>
      <c r="BA63" s="47"/>
      <c r="BB63" s="2" t="s">
        <v>470</v>
      </c>
      <c r="BC63" s="137"/>
      <c r="BD63" s="17"/>
      <c r="BE63" s="17"/>
      <c r="BF63" s="17"/>
      <c r="BG63" s="62"/>
      <c r="BH63" s="62"/>
      <c r="BI63" s="62"/>
      <c r="BJ63" s="17"/>
      <c r="BK63" s="17"/>
    </row>
    <row r="64" spans="1:63" x14ac:dyDescent="0.35">
      <c r="A64" s="17"/>
      <c r="B64" s="114" t="s">
        <v>134</v>
      </c>
      <c r="C64" s="56"/>
      <c r="D64" s="51" t="s">
        <v>129</v>
      </c>
      <c r="E64" s="123"/>
      <c r="F64" s="131"/>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46"/>
      <c r="AQ64" s="46"/>
      <c r="AR64" s="46"/>
      <c r="AS64" s="46"/>
      <c r="AT64" s="46"/>
      <c r="AU64" s="46"/>
      <c r="AV64" s="46"/>
      <c r="AW64" s="46"/>
      <c r="AX64" s="46"/>
      <c r="AY64" s="46"/>
      <c r="AZ64" s="46"/>
      <c r="BA64" s="47"/>
      <c r="BB64" s="2" t="s">
        <v>354</v>
      </c>
      <c r="BC64" s="137"/>
      <c r="BD64" s="17"/>
      <c r="BE64" s="17"/>
      <c r="BF64" s="17"/>
      <c r="BG64" s="57"/>
      <c r="BH64" s="57"/>
      <c r="BI64" s="57"/>
      <c r="BJ64" s="57"/>
      <c r="BK64" s="57"/>
    </row>
    <row r="65" spans="1:63" x14ac:dyDescent="0.35">
      <c r="A65" s="17"/>
      <c r="B65" s="113" t="s">
        <v>135</v>
      </c>
      <c r="C65" s="56"/>
      <c r="D65" s="51" t="s">
        <v>129</v>
      </c>
      <c r="E65" s="123"/>
      <c r="F65" s="131"/>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46"/>
      <c r="AQ65" s="46"/>
      <c r="AR65" s="46"/>
      <c r="AS65" s="46"/>
      <c r="AT65" s="46"/>
      <c r="AU65" s="46"/>
      <c r="AV65" s="46"/>
      <c r="AW65" s="46"/>
      <c r="AX65" s="46"/>
      <c r="AY65" s="46"/>
      <c r="AZ65" s="46"/>
      <c r="BA65" s="47"/>
      <c r="BB65" s="2" t="s">
        <v>136</v>
      </c>
      <c r="BC65" s="137"/>
      <c r="BD65" s="17"/>
      <c r="BE65" s="17"/>
      <c r="BF65" s="17"/>
      <c r="BG65" s="62"/>
      <c r="BH65" s="62"/>
      <c r="BI65" s="62"/>
      <c r="BJ65" s="17"/>
      <c r="BK65" s="17"/>
    </row>
    <row r="66" spans="1:63" x14ac:dyDescent="0.35">
      <c r="A66" s="17"/>
      <c r="B66" s="113" t="s">
        <v>137</v>
      </c>
      <c r="C66" s="56"/>
      <c r="D66" s="51" t="s">
        <v>129</v>
      </c>
      <c r="E66" s="123"/>
      <c r="F66" s="131"/>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46"/>
      <c r="AQ66" s="46"/>
      <c r="AR66" s="46"/>
      <c r="AS66" s="46"/>
      <c r="AT66" s="46"/>
      <c r="AU66" s="46"/>
      <c r="AV66" s="46"/>
      <c r="AW66" s="46"/>
      <c r="AX66" s="46"/>
      <c r="AY66" s="46"/>
      <c r="AZ66" s="46"/>
      <c r="BA66" s="47"/>
      <c r="BB66" s="2" t="s">
        <v>355</v>
      </c>
      <c r="BC66" s="137"/>
      <c r="BD66" s="17"/>
      <c r="BE66" s="17"/>
      <c r="BF66" s="17"/>
      <c r="BG66" s="57"/>
      <c r="BH66" s="57"/>
      <c r="BI66" s="57"/>
      <c r="BJ66" s="57"/>
      <c r="BK66" s="57"/>
    </row>
    <row r="67" spans="1:63" x14ac:dyDescent="0.35">
      <c r="A67" s="17"/>
      <c r="B67" s="114" t="s">
        <v>138</v>
      </c>
      <c r="C67" s="56"/>
      <c r="D67" s="51" t="s">
        <v>129</v>
      </c>
      <c r="E67" s="123"/>
      <c r="F67" s="131"/>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46"/>
      <c r="AQ67" s="46"/>
      <c r="AR67" s="46"/>
      <c r="AS67" s="46"/>
      <c r="AT67" s="46"/>
      <c r="AU67" s="46"/>
      <c r="AV67" s="46"/>
      <c r="AW67" s="46"/>
      <c r="AX67" s="46"/>
      <c r="AY67" s="46"/>
      <c r="AZ67" s="46"/>
      <c r="BA67" s="47"/>
      <c r="BB67" s="2" t="s">
        <v>471</v>
      </c>
      <c r="BC67" s="137"/>
      <c r="BD67" s="17"/>
      <c r="BE67" s="17"/>
      <c r="BF67" s="17"/>
      <c r="BG67" s="62"/>
      <c r="BH67" s="62"/>
      <c r="BI67" s="62"/>
      <c r="BJ67" s="17"/>
      <c r="BK67" s="17"/>
    </row>
    <row r="68" spans="1:63" x14ac:dyDescent="0.35">
      <c r="A68" s="17"/>
      <c r="B68" s="114" t="s">
        <v>139</v>
      </c>
      <c r="C68" s="56"/>
      <c r="D68" s="51" t="s">
        <v>129</v>
      </c>
      <c r="E68" s="123"/>
      <c r="F68" s="131"/>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46"/>
      <c r="AQ68" s="46"/>
      <c r="AR68" s="46"/>
      <c r="AS68" s="46"/>
      <c r="AT68" s="46"/>
      <c r="AU68" s="46"/>
      <c r="AV68" s="46"/>
      <c r="AW68" s="46"/>
      <c r="AX68" s="46"/>
      <c r="AY68" s="46"/>
      <c r="AZ68" s="46"/>
      <c r="BA68" s="47"/>
      <c r="BB68" s="2" t="s">
        <v>472</v>
      </c>
      <c r="BC68" s="137"/>
      <c r="BD68" s="17"/>
      <c r="BE68" s="17"/>
      <c r="BF68" s="17"/>
      <c r="BG68" s="57"/>
      <c r="BH68" s="57"/>
      <c r="BI68" s="57"/>
      <c r="BJ68" s="57"/>
      <c r="BK68" s="57"/>
    </row>
    <row r="69" spans="1:63" x14ac:dyDescent="0.35">
      <c r="A69" s="17"/>
      <c r="B69" s="114" t="s">
        <v>114</v>
      </c>
      <c r="C69" s="56"/>
      <c r="D69" s="51" t="s">
        <v>129</v>
      </c>
      <c r="E69" s="123"/>
      <c r="F69" s="131"/>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46"/>
      <c r="AQ69" s="46"/>
      <c r="AR69" s="46"/>
      <c r="AS69" s="46"/>
      <c r="AT69" s="46"/>
      <c r="AU69" s="46"/>
      <c r="AV69" s="46"/>
      <c r="AW69" s="46"/>
      <c r="AX69" s="46"/>
      <c r="AY69" s="46"/>
      <c r="AZ69" s="46"/>
      <c r="BA69" s="47"/>
      <c r="BB69" s="2" t="s">
        <v>356</v>
      </c>
      <c r="BC69" s="137"/>
      <c r="BD69" s="17"/>
      <c r="BE69" s="17"/>
      <c r="BF69" s="17"/>
      <c r="BG69" s="62"/>
      <c r="BH69" s="62"/>
      <c r="BI69" s="62"/>
      <c r="BJ69" s="17"/>
      <c r="BK69" s="17"/>
    </row>
    <row r="70" spans="1:63" x14ac:dyDescent="0.35">
      <c r="A70" s="17"/>
      <c r="B70" s="114" t="s">
        <v>140</v>
      </c>
      <c r="C70" s="56"/>
      <c r="D70" s="51" t="s">
        <v>129</v>
      </c>
      <c r="E70" s="123"/>
      <c r="F70" s="131"/>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46"/>
      <c r="AQ70" s="46"/>
      <c r="AR70" s="46"/>
      <c r="AS70" s="46"/>
      <c r="AT70" s="46"/>
      <c r="AU70" s="46"/>
      <c r="AV70" s="46"/>
      <c r="AW70" s="46"/>
      <c r="AX70" s="46"/>
      <c r="AY70" s="46"/>
      <c r="AZ70" s="46"/>
      <c r="BA70" s="47"/>
      <c r="BB70" s="2" t="s">
        <v>473</v>
      </c>
      <c r="BC70" s="137"/>
      <c r="BD70" s="17"/>
      <c r="BE70" s="17"/>
      <c r="BF70" s="17"/>
      <c r="BG70" s="57"/>
      <c r="BH70" s="57"/>
      <c r="BI70" s="57"/>
      <c r="BJ70" s="57"/>
      <c r="BK70" s="57"/>
    </row>
    <row r="71" spans="1:63" x14ac:dyDescent="0.35">
      <c r="A71" s="17"/>
      <c r="B71" s="114" t="s">
        <v>141</v>
      </c>
      <c r="C71" s="56"/>
      <c r="D71" s="51" t="s">
        <v>129</v>
      </c>
      <c r="E71" s="123"/>
      <c r="F71" s="131"/>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46"/>
      <c r="AQ71" s="46"/>
      <c r="AR71" s="46"/>
      <c r="AS71" s="46"/>
      <c r="AT71" s="46"/>
      <c r="AU71" s="46"/>
      <c r="AV71" s="46"/>
      <c r="AW71" s="46"/>
      <c r="AX71" s="46"/>
      <c r="AY71" s="46"/>
      <c r="AZ71" s="46"/>
      <c r="BA71" s="47"/>
      <c r="BB71" s="2" t="s">
        <v>357</v>
      </c>
      <c r="BC71" s="137"/>
      <c r="BD71" s="17"/>
      <c r="BE71" s="17"/>
      <c r="BF71" s="17"/>
      <c r="BG71" s="62"/>
      <c r="BH71" s="62"/>
      <c r="BI71" s="62"/>
      <c r="BJ71" s="17"/>
      <c r="BK71" s="17"/>
    </row>
    <row r="72" spans="1:63" x14ac:dyDescent="0.35">
      <c r="A72" s="17"/>
      <c r="B72" s="114" t="s">
        <v>142</v>
      </c>
      <c r="C72" s="56"/>
      <c r="D72" s="51" t="s">
        <v>129</v>
      </c>
      <c r="E72" s="123"/>
      <c r="F72" s="131"/>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46"/>
      <c r="AQ72" s="46"/>
      <c r="AR72" s="46"/>
      <c r="AS72" s="46"/>
      <c r="AT72" s="46"/>
      <c r="AU72" s="46"/>
      <c r="AV72" s="46"/>
      <c r="AW72" s="46"/>
      <c r="AX72" s="46"/>
      <c r="AY72" s="46"/>
      <c r="AZ72" s="46"/>
      <c r="BA72" s="47"/>
      <c r="BB72" s="2" t="s">
        <v>358</v>
      </c>
      <c r="BC72" s="137"/>
      <c r="BD72" s="17"/>
      <c r="BE72" s="17"/>
      <c r="BF72" s="17"/>
      <c r="BG72" s="57"/>
      <c r="BH72" s="57"/>
      <c r="BI72" s="57"/>
      <c r="BJ72" s="57"/>
      <c r="BK72" s="57"/>
    </row>
    <row r="73" spans="1:63" x14ac:dyDescent="0.35">
      <c r="A73" s="17"/>
      <c r="B73" s="114" t="s">
        <v>143</v>
      </c>
      <c r="C73" s="56"/>
      <c r="D73" s="51" t="s">
        <v>129</v>
      </c>
      <c r="E73" s="123"/>
      <c r="F73" s="131"/>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46"/>
      <c r="AQ73" s="46"/>
      <c r="AR73" s="46"/>
      <c r="AS73" s="46"/>
      <c r="AT73" s="46"/>
      <c r="AU73" s="46"/>
      <c r="AV73" s="46"/>
      <c r="AW73" s="46"/>
      <c r="AX73" s="46"/>
      <c r="AY73" s="46"/>
      <c r="AZ73" s="46"/>
      <c r="BA73" s="47"/>
      <c r="BB73" s="2" t="s">
        <v>359</v>
      </c>
      <c r="BC73" s="137"/>
      <c r="BD73" s="17"/>
      <c r="BE73" s="17"/>
      <c r="BF73" s="17"/>
      <c r="BG73" s="62"/>
      <c r="BH73" s="62"/>
      <c r="BI73" s="62"/>
      <c r="BJ73" s="17"/>
      <c r="BK73" s="17"/>
    </row>
    <row r="74" spans="1:63" x14ac:dyDescent="0.35">
      <c r="A74" s="17"/>
      <c r="B74" s="114" t="s">
        <v>144</v>
      </c>
      <c r="C74" s="56"/>
      <c r="D74" s="51" t="s">
        <v>129</v>
      </c>
      <c r="E74" s="123"/>
      <c r="F74" s="131"/>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46"/>
      <c r="AQ74" s="46"/>
      <c r="AR74" s="46"/>
      <c r="AS74" s="46"/>
      <c r="AT74" s="46"/>
      <c r="AU74" s="46"/>
      <c r="AV74" s="46"/>
      <c r="AW74" s="46"/>
      <c r="AX74" s="46"/>
      <c r="AY74" s="46"/>
      <c r="AZ74" s="46"/>
      <c r="BA74" s="47"/>
      <c r="BB74" s="2" t="s">
        <v>360</v>
      </c>
      <c r="BC74" s="137"/>
      <c r="BD74" s="17"/>
      <c r="BE74" s="17"/>
      <c r="BF74" s="17"/>
      <c r="BG74" s="57"/>
      <c r="BH74" s="57"/>
      <c r="BI74" s="57"/>
      <c r="BJ74" s="57"/>
      <c r="BK74" s="57"/>
    </row>
    <row r="75" spans="1:63" x14ac:dyDescent="0.35">
      <c r="A75" s="17"/>
      <c r="B75" s="114" t="s">
        <v>145</v>
      </c>
      <c r="C75" s="56"/>
      <c r="D75" s="51" t="s">
        <v>129</v>
      </c>
      <c r="E75" s="123"/>
      <c r="F75" s="131"/>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46"/>
      <c r="AQ75" s="46"/>
      <c r="AR75" s="46"/>
      <c r="AS75" s="46"/>
      <c r="AT75" s="46"/>
      <c r="AU75" s="46"/>
      <c r="AV75" s="46"/>
      <c r="AW75" s="46"/>
      <c r="AX75" s="46"/>
      <c r="AY75" s="46"/>
      <c r="AZ75" s="46"/>
      <c r="BA75" s="47"/>
      <c r="BB75" s="2" t="s">
        <v>361</v>
      </c>
      <c r="BC75" s="137"/>
      <c r="BD75" s="17"/>
      <c r="BE75" s="17"/>
      <c r="BF75" s="17"/>
      <c r="BG75" s="62"/>
      <c r="BH75" s="62"/>
      <c r="BI75" s="62"/>
      <c r="BJ75" s="17"/>
      <c r="BK75" s="17"/>
    </row>
    <row r="76" spans="1:63" x14ac:dyDescent="0.35">
      <c r="A76" s="17"/>
      <c r="B76" s="72" t="s">
        <v>146</v>
      </c>
      <c r="C76" s="73"/>
      <c r="D76" s="74"/>
      <c r="E76" s="126"/>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5"/>
      <c r="BC76" s="44"/>
      <c r="BD76" s="17"/>
      <c r="BE76" s="17"/>
      <c r="BF76" s="17"/>
      <c r="BG76" s="57"/>
      <c r="BH76" s="57"/>
      <c r="BI76" s="57"/>
      <c r="BJ76" s="57"/>
      <c r="BK76" s="57"/>
    </row>
    <row r="77" spans="1:63" x14ac:dyDescent="0.35">
      <c r="A77" s="17"/>
      <c r="B77" s="113" t="s">
        <v>147</v>
      </c>
      <c r="C77" s="56"/>
      <c r="D77" s="51" t="s">
        <v>148</v>
      </c>
      <c r="E77" s="123"/>
      <c r="F77" s="131"/>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46"/>
      <c r="AQ77" s="46"/>
      <c r="AR77" s="46"/>
      <c r="AS77" s="46"/>
      <c r="AT77" s="46"/>
      <c r="AU77" s="46"/>
      <c r="AV77" s="46"/>
      <c r="AW77" s="46"/>
      <c r="AX77" s="46"/>
      <c r="AY77" s="46"/>
      <c r="AZ77" s="46"/>
      <c r="BA77" s="47"/>
      <c r="BB77" s="2" t="s">
        <v>362</v>
      </c>
      <c r="BC77" s="137"/>
      <c r="BD77" s="17"/>
      <c r="BE77" s="17"/>
      <c r="BF77" s="17"/>
      <c r="BG77" s="62"/>
      <c r="BH77" s="62"/>
      <c r="BI77" s="62"/>
      <c r="BJ77" s="17"/>
      <c r="BK77" s="17"/>
    </row>
    <row r="78" spans="1:63" x14ac:dyDescent="0.35">
      <c r="A78" s="17"/>
      <c r="B78" s="114" t="s">
        <v>140</v>
      </c>
      <c r="C78" s="56"/>
      <c r="D78" s="51" t="s">
        <v>148</v>
      </c>
      <c r="E78" s="123"/>
      <c r="F78" s="131"/>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46"/>
      <c r="AQ78" s="46"/>
      <c r="AR78" s="46"/>
      <c r="AS78" s="46"/>
      <c r="AT78" s="46"/>
      <c r="AU78" s="46"/>
      <c r="AV78" s="46"/>
      <c r="AW78" s="46"/>
      <c r="AX78" s="46"/>
      <c r="AY78" s="46"/>
      <c r="AZ78" s="46"/>
      <c r="BA78" s="47"/>
      <c r="BB78" s="2" t="s">
        <v>474</v>
      </c>
      <c r="BC78" s="137"/>
      <c r="BD78" s="17"/>
      <c r="BE78" s="17"/>
      <c r="BF78" s="17"/>
      <c r="BG78" s="57"/>
      <c r="BH78" s="57"/>
      <c r="BI78" s="57"/>
      <c r="BJ78" s="57"/>
      <c r="BK78" s="57"/>
    </row>
    <row r="79" spans="1:63" x14ac:dyDescent="0.35">
      <c r="A79" s="17"/>
      <c r="B79" s="114" t="s">
        <v>130</v>
      </c>
      <c r="C79" s="56"/>
      <c r="D79" s="51" t="s">
        <v>148</v>
      </c>
      <c r="E79" s="123"/>
      <c r="F79" s="131"/>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46"/>
      <c r="AQ79" s="46"/>
      <c r="AR79" s="46"/>
      <c r="AS79" s="46"/>
      <c r="AT79" s="46"/>
      <c r="AU79" s="46"/>
      <c r="AV79" s="46"/>
      <c r="AW79" s="46"/>
      <c r="AX79" s="46"/>
      <c r="AY79" s="46"/>
      <c r="AZ79" s="46"/>
      <c r="BA79" s="47"/>
      <c r="BB79" s="2" t="s">
        <v>363</v>
      </c>
      <c r="BC79" s="137"/>
      <c r="BD79" s="17"/>
      <c r="BE79" s="17"/>
      <c r="BF79" s="17"/>
      <c r="BG79" s="62"/>
      <c r="BH79" s="62"/>
      <c r="BI79" s="62"/>
      <c r="BJ79" s="17"/>
      <c r="BK79" s="17"/>
    </row>
    <row r="80" spans="1:63" x14ac:dyDescent="0.35">
      <c r="A80" s="17"/>
      <c r="B80" s="114" t="s">
        <v>149</v>
      </c>
      <c r="C80" s="56"/>
      <c r="D80" s="51" t="s">
        <v>148</v>
      </c>
      <c r="E80" s="123"/>
      <c r="F80" s="131"/>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46"/>
      <c r="AQ80" s="46"/>
      <c r="AR80" s="46"/>
      <c r="AS80" s="46"/>
      <c r="AT80" s="46"/>
      <c r="AU80" s="46"/>
      <c r="AV80" s="46"/>
      <c r="AW80" s="46"/>
      <c r="AX80" s="46"/>
      <c r="AY80" s="46"/>
      <c r="AZ80" s="46"/>
      <c r="BA80" s="47"/>
      <c r="BB80" s="2" t="s">
        <v>475</v>
      </c>
      <c r="BC80" s="137"/>
      <c r="BD80" s="17"/>
      <c r="BE80" s="17"/>
      <c r="BF80" s="17"/>
      <c r="BG80" s="57"/>
      <c r="BH80" s="57"/>
      <c r="BI80" s="57"/>
      <c r="BJ80" s="57"/>
      <c r="BK80" s="57"/>
    </row>
    <row r="81" spans="1:63" x14ac:dyDescent="0.35">
      <c r="A81" s="17"/>
      <c r="B81" s="114" t="s">
        <v>150</v>
      </c>
      <c r="C81" s="56"/>
      <c r="D81" s="51" t="s">
        <v>148</v>
      </c>
      <c r="E81" s="123"/>
      <c r="F81" s="131"/>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46"/>
      <c r="AQ81" s="46"/>
      <c r="AR81" s="46"/>
      <c r="AS81" s="46"/>
      <c r="AT81" s="46"/>
      <c r="AU81" s="46"/>
      <c r="AV81" s="46"/>
      <c r="AW81" s="46"/>
      <c r="AX81" s="46"/>
      <c r="AY81" s="46"/>
      <c r="AZ81" s="46"/>
      <c r="BA81" s="47"/>
      <c r="BB81" s="2" t="s">
        <v>476</v>
      </c>
      <c r="BC81" s="137"/>
      <c r="BD81" s="17"/>
      <c r="BE81" s="17"/>
      <c r="BF81" s="17"/>
      <c r="BG81" s="62"/>
      <c r="BH81" s="62"/>
      <c r="BI81" s="62"/>
      <c r="BJ81" s="17"/>
      <c r="BK81" s="17"/>
    </row>
    <row r="82" spans="1:63" x14ac:dyDescent="0.35">
      <c r="A82" s="17"/>
      <c r="B82" s="114" t="s">
        <v>143</v>
      </c>
      <c r="C82" s="56"/>
      <c r="D82" s="51" t="s">
        <v>148</v>
      </c>
      <c r="E82" s="123"/>
      <c r="F82" s="131"/>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46"/>
      <c r="AQ82" s="46"/>
      <c r="AR82" s="46"/>
      <c r="AS82" s="46"/>
      <c r="AT82" s="46"/>
      <c r="AU82" s="46"/>
      <c r="AV82" s="46"/>
      <c r="AW82" s="46"/>
      <c r="AX82" s="46"/>
      <c r="AY82" s="46"/>
      <c r="AZ82" s="46"/>
      <c r="BA82" s="47"/>
      <c r="BB82" s="2" t="s">
        <v>364</v>
      </c>
      <c r="BC82" s="137"/>
      <c r="BD82" s="17"/>
      <c r="BE82" s="17"/>
      <c r="BF82" s="17"/>
      <c r="BG82" s="57"/>
      <c r="BH82" s="57"/>
      <c r="BI82" s="57"/>
      <c r="BJ82" s="57"/>
      <c r="BK82" s="57"/>
    </row>
    <row r="83" spans="1:63" x14ac:dyDescent="0.35">
      <c r="A83" s="17"/>
      <c r="B83" s="114" t="s">
        <v>151</v>
      </c>
      <c r="C83" s="56"/>
      <c r="D83" s="51" t="s">
        <v>148</v>
      </c>
      <c r="E83" s="123"/>
      <c r="F83" s="131"/>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46"/>
      <c r="AQ83" s="46"/>
      <c r="AR83" s="46"/>
      <c r="AS83" s="46"/>
      <c r="AT83" s="46"/>
      <c r="AU83" s="46"/>
      <c r="AV83" s="46"/>
      <c r="AW83" s="46"/>
      <c r="AX83" s="46"/>
      <c r="AY83" s="46"/>
      <c r="AZ83" s="46"/>
      <c r="BA83" s="47"/>
      <c r="BB83" s="2" t="s">
        <v>365</v>
      </c>
      <c r="BC83" s="137"/>
      <c r="BD83" s="17"/>
      <c r="BE83" s="17"/>
      <c r="BF83" s="17"/>
      <c r="BG83" s="62"/>
      <c r="BH83" s="62"/>
      <c r="BI83" s="62"/>
      <c r="BJ83" s="17"/>
      <c r="BK83" s="17"/>
    </row>
    <row r="84" spans="1:63" x14ac:dyDescent="0.35">
      <c r="A84" s="17"/>
      <c r="B84" s="113" t="s">
        <v>152</v>
      </c>
      <c r="C84" s="56"/>
      <c r="D84" s="51" t="s">
        <v>148</v>
      </c>
      <c r="E84" s="123"/>
      <c r="F84" s="131"/>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46"/>
      <c r="AQ84" s="46"/>
      <c r="AR84" s="46"/>
      <c r="AS84" s="46"/>
      <c r="AT84" s="46"/>
      <c r="AU84" s="46"/>
      <c r="AV84" s="46"/>
      <c r="AW84" s="46"/>
      <c r="AX84" s="46"/>
      <c r="AY84" s="46"/>
      <c r="AZ84" s="46"/>
      <c r="BA84" s="47"/>
      <c r="BB84" s="2" t="s">
        <v>153</v>
      </c>
      <c r="BC84" s="137"/>
      <c r="BD84" s="17"/>
      <c r="BE84" s="17"/>
      <c r="BF84" s="17"/>
      <c r="BG84" s="57"/>
      <c r="BH84" s="57"/>
      <c r="BI84" s="57"/>
      <c r="BJ84" s="57"/>
      <c r="BK84" s="57"/>
    </row>
    <row r="85" spans="1:63" ht="24.65" customHeight="1" x14ac:dyDescent="0.35">
      <c r="A85" s="17"/>
      <c r="B85" s="200" t="s">
        <v>154</v>
      </c>
      <c r="C85" s="201"/>
      <c r="D85" s="51" t="s">
        <v>148</v>
      </c>
      <c r="E85" s="123"/>
      <c r="F85" s="131"/>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46"/>
      <c r="AQ85" s="46"/>
      <c r="AR85" s="46"/>
      <c r="AS85" s="46"/>
      <c r="AT85" s="46"/>
      <c r="AU85" s="46"/>
      <c r="AV85" s="46"/>
      <c r="AW85" s="46"/>
      <c r="AX85" s="46"/>
      <c r="AY85" s="46"/>
      <c r="AZ85" s="46"/>
      <c r="BA85" s="47"/>
      <c r="BB85" s="2" t="s">
        <v>155</v>
      </c>
      <c r="BC85" s="137"/>
      <c r="BD85" s="17"/>
      <c r="BE85" s="17"/>
      <c r="BF85" s="17"/>
      <c r="BG85" s="62"/>
      <c r="BH85" s="62"/>
      <c r="BI85" s="62"/>
      <c r="BJ85" s="17"/>
      <c r="BK85" s="17"/>
    </row>
    <row r="86" spans="1:63" x14ac:dyDescent="0.35">
      <c r="A86" s="17"/>
      <c r="B86" s="72" t="s">
        <v>156</v>
      </c>
      <c r="C86" s="73"/>
      <c r="D86" s="74"/>
      <c r="E86" s="126"/>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5"/>
      <c r="BC86" s="44"/>
      <c r="BD86" s="17"/>
      <c r="BE86" s="17"/>
      <c r="BF86" s="17"/>
      <c r="BG86" s="57"/>
      <c r="BH86" s="57"/>
      <c r="BI86" s="57"/>
      <c r="BJ86" s="57"/>
      <c r="BK86" s="57"/>
    </row>
    <row r="87" spans="1:63" ht="17.5" customHeight="1" x14ac:dyDescent="0.35">
      <c r="A87" s="17"/>
      <c r="B87" s="113" t="s">
        <v>157</v>
      </c>
      <c r="C87" s="56"/>
      <c r="D87" s="51" t="s">
        <v>129</v>
      </c>
      <c r="E87" s="123"/>
      <c r="F87" s="131"/>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46"/>
      <c r="AQ87" s="46"/>
      <c r="AR87" s="46"/>
      <c r="AS87" s="46"/>
      <c r="AT87" s="46"/>
      <c r="AU87" s="46"/>
      <c r="AV87" s="46"/>
      <c r="AW87" s="46"/>
      <c r="AX87" s="46"/>
      <c r="AY87" s="46"/>
      <c r="AZ87" s="46"/>
      <c r="BA87" s="47"/>
      <c r="BB87" s="2" t="s">
        <v>366</v>
      </c>
      <c r="BC87" s="137"/>
      <c r="BD87" s="17"/>
      <c r="BE87" s="17"/>
      <c r="BF87" s="17"/>
      <c r="BG87" s="62"/>
      <c r="BH87" s="62"/>
      <c r="BI87" s="62"/>
      <c r="BJ87" s="17"/>
      <c r="BK87" s="17"/>
    </row>
    <row r="88" spans="1:63" x14ac:dyDescent="0.35">
      <c r="A88" s="17"/>
      <c r="B88" s="114" t="s">
        <v>130</v>
      </c>
      <c r="C88" s="56"/>
      <c r="D88" s="51" t="s">
        <v>129</v>
      </c>
      <c r="E88" s="123"/>
      <c r="F88" s="131"/>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46"/>
      <c r="AQ88" s="46"/>
      <c r="AR88" s="46"/>
      <c r="AS88" s="46"/>
      <c r="AT88" s="46"/>
      <c r="AU88" s="46"/>
      <c r="AV88" s="46"/>
      <c r="AW88" s="46"/>
      <c r="AX88" s="46"/>
      <c r="AY88" s="46"/>
      <c r="AZ88" s="46"/>
      <c r="BA88" s="47"/>
      <c r="BB88" s="2" t="s">
        <v>367</v>
      </c>
      <c r="BC88" s="137"/>
      <c r="BD88" s="17"/>
      <c r="BE88" s="17"/>
      <c r="BF88" s="17"/>
      <c r="BG88" s="57"/>
      <c r="BH88" s="57"/>
      <c r="BI88" s="57"/>
      <c r="BJ88" s="57"/>
      <c r="BK88" s="57"/>
    </row>
    <row r="89" spans="1:63" x14ac:dyDescent="0.35">
      <c r="A89" s="17"/>
      <c r="B89" s="114" t="s">
        <v>131</v>
      </c>
      <c r="C89" s="56"/>
      <c r="D89" s="51" t="s">
        <v>129</v>
      </c>
      <c r="E89" s="123"/>
      <c r="F89" s="131"/>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46"/>
      <c r="AQ89" s="46"/>
      <c r="AR89" s="46"/>
      <c r="AS89" s="46"/>
      <c r="AT89" s="46"/>
      <c r="AU89" s="46"/>
      <c r="AV89" s="46"/>
      <c r="AW89" s="46"/>
      <c r="AX89" s="46"/>
      <c r="AY89" s="46"/>
      <c r="AZ89" s="46"/>
      <c r="BA89" s="47"/>
      <c r="BB89" s="2" t="s">
        <v>368</v>
      </c>
      <c r="BC89" s="137"/>
      <c r="BD89" s="17"/>
      <c r="BE89" s="17"/>
      <c r="BF89" s="17"/>
      <c r="BG89" s="62"/>
      <c r="BH89" s="62"/>
      <c r="BI89" s="62"/>
      <c r="BJ89" s="17"/>
      <c r="BK89" s="17"/>
    </row>
    <row r="90" spans="1:63" x14ac:dyDescent="0.35">
      <c r="A90" s="17"/>
      <c r="B90" s="114" t="s">
        <v>158</v>
      </c>
      <c r="C90" s="56"/>
      <c r="D90" s="51" t="s">
        <v>129</v>
      </c>
      <c r="E90" s="123"/>
      <c r="F90" s="131"/>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46"/>
      <c r="AQ90" s="46"/>
      <c r="AR90" s="46"/>
      <c r="AS90" s="46"/>
      <c r="AT90" s="46"/>
      <c r="AU90" s="46"/>
      <c r="AV90" s="46"/>
      <c r="AW90" s="46"/>
      <c r="AX90" s="46"/>
      <c r="AY90" s="46"/>
      <c r="AZ90" s="46"/>
      <c r="BA90" s="47"/>
      <c r="BB90" s="2" t="s">
        <v>477</v>
      </c>
      <c r="BC90" s="137"/>
      <c r="BD90" s="17"/>
      <c r="BE90" s="17"/>
      <c r="BF90" s="17"/>
      <c r="BG90" s="57"/>
      <c r="BH90" s="57"/>
      <c r="BI90" s="57"/>
      <c r="BJ90" s="57"/>
      <c r="BK90" s="57"/>
    </row>
    <row r="91" spans="1:63" ht="15.65" customHeight="1" x14ac:dyDescent="0.35">
      <c r="A91" s="17"/>
      <c r="B91" s="113" t="s">
        <v>159</v>
      </c>
      <c r="C91" s="56"/>
      <c r="D91" s="51" t="s">
        <v>129</v>
      </c>
      <c r="E91" s="123"/>
      <c r="F91" s="131"/>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46"/>
      <c r="AQ91" s="46"/>
      <c r="AR91" s="46"/>
      <c r="AS91" s="46"/>
      <c r="AT91" s="46"/>
      <c r="AU91" s="46"/>
      <c r="AV91" s="46"/>
      <c r="AW91" s="46"/>
      <c r="AX91" s="46"/>
      <c r="AY91" s="46"/>
      <c r="AZ91" s="46"/>
      <c r="BA91" s="47"/>
      <c r="BB91" s="2" t="s">
        <v>160</v>
      </c>
      <c r="BC91" s="137"/>
      <c r="BD91" s="17"/>
      <c r="BE91" s="17"/>
      <c r="BF91" s="17"/>
      <c r="BG91" s="62"/>
      <c r="BH91" s="62"/>
      <c r="BI91" s="62"/>
      <c r="BJ91" s="17"/>
      <c r="BK91" s="17"/>
    </row>
    <row r="92" spans="1:63" x14ac:dyDescent="0.35">
      <c r="A92" s="17"/>
      <c r="B92" s="72" t="s">
        <v>161</v>
      </c>
      <c r="C92" s="73"/>
      <c r="D92" s="74"/>
      <c r="E92" s="126"/>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5"/>
      <c r="BC92" s="44"/>
      <c r="BD92" s="17"/>
      <c r="BE92" s="17"/>
      <c r="BF92" s="17"/>
      <c r="BG92" s="57"/>
      <c r="BH92" s="57"/>
      <c r="BI92" s="57"/>
      <c r="BJ92" s="57"/>
      <c r="BK92" s="57"/>
    </row>
    <row r="93" spans="1:63" ht="15.65" customHeight="1" x14ac:dyDescent="0.35">
      <c r="A93" s="17"/>
      <c r="B93" s="113" t="s">
        <v>162</v>
      </c>
      <c r="C93" s="56"/>
      <c r="D93" s="51" t="s">
        <v>129</v>
      </c>
      <c r="E93" s="123"/>
      <c r="F93" s="131"/>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46"/>
      <c r="AQ93" s="46"/>
      <c r="AR93" s="46"/>
      <c r="AS93" s="46"/>
      <c r="AT93" s="46"/>
      <c r="AU93" s="46"/>
      <c r="AV93" s="46"/>
      <c r="AW93" s="46"/>
      <c r="AX93" s="46"/>
      <c r="AY93" s="46"/>
      <c r="AZ93" s="46"/>
      <c r="BA93" s="47"/>
      <c r="BB93" s="2" t="s">
        <v>480</v>
      </c>
      <c r="BC93" s="137"/>
      <c r="BD93" s="17"/>
      <c r="BE93" s="17"/>
      <c r="BF93" s="17"/>
      <c r="BG93" s="62"/>
      <c r="BH93" s="62"/>
      <c r="BI93" s="62"/>
      <c r="BJ93" s="17"/>
      <c r="BK93" s="17"/>
    </row>
    <row r="94" spans="1:63" ht="15.65" customHeight="1" x14ac:dyDescent="0.35">
      <c r="A94" s="17"/>
      <c r="B94" s="114" t="s">
        <v>130</v>
      </c>
      <c r="C94" s="56"/>
      <c r="D94" s="51" t="s">
        <v>129</v>
      </c>
      <c r="E94" s="123"/>
      <c r="F94" s="131"/>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46"/>
      <c r="AQ94" s="46"/>
      <c r="AR94" s="46"/>
      <c r="AS94" s="46"/>
      <c r="AT94" s="46"/>
      <c r="AU94" s="46"/>
      <c r="AV94" s="46"/>
      <c r="AW94" s="46"/>
      <c r="AX94" s="46"/>
      <c r="AY94" s="46"/>
      <c r="AZ94" s="46"/>
      <c r="BA94" s="47"/>
      <c r="BB94" s="2" t="s">
        <v>481</v>
      </c>
      <c r="BC94" s="137"/>
      <c r="BD94" s="17"/>
      <c r="BE94" s="17"/>
      <c r="BF94" s="17"/>
      <c r="BG94" s="57"/>
      <c r="BH94" s="57"/>
      <c r="BI94" s="57"/>
      <c r="BJ94" s="57"/>
      <c r="BK94" s="57"/>
    </row>
    <row r="95" spans="1:63" ht="15.65" customHeight="1" x14ac:dyDescent="0.35">
      <c r="A95" s="17"/>
      <c r="B95" s="114" t="s">
        <v>131</v>
      </c>
      <c r="C95" s="56"/>
      <c r="D95" s="51" t="s">
        <v>129</v>
      </c>
      <c r="E95" s="123"/>
      <c r="F95" s="131"/>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46"/>
      <c r="AQ95" s="46"/>
      <c r="AR95" s="46"/>
      <c r="AS95" s="46"/>
      <c r="AT95" s="46"/>
      <c r="AU95" s="46"/>
      <c r="AV95" s="46"/>
      <c r="AW95" s="46"/>
      <c r="AX95" s="46"/>
      <c r="AY95" s="46"/>
      <c r="AZ95" s="46"/>
      <c r="BA95" s="47"/>
      <c r="BB95" s="2" t="s">
        <v>482</v>
      </c>
      <c r="BC95" s="137"/>
      <c r="BD95" s="17"/>
      <c r="BE95" s="17"/>
      <c r="BF95" s="17"/>
      <c r="BG95" s="62"/>
      <c r="BH95" s="62"/>
      <c r="BI95" s="62"/>
      <c r="BJ95" s="17"/>
      <c r="BK95" s="17"/>
    </row>
    <row r="96" spans="1:63" ht="15.65" customHeight="1" x14ac:dyDescent="0.35">
      <c r="A96" s="17"/>
      <c r="B96" s="114" t="s">
        <v>158</v>
      </c>
      <c r="C96" s="56"/>
      <c r="D96" s="51" t="s">
        <v>129</v>
      </c>
      <c r="E96" s="123"/>
      <c r="F96" s="131"/>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46"/>
      <c r="AQ96" s="46"/>
      <c r="AR96" s="46"/>
      <c r="AS96" s="46"/>
      <c r="AT96" s="46"/>
      <c r="AU96" s="46"/>
      <c r="AV96" s="46"/>
      <c r="AW96" s="46"/>
      <c r="AX96" s="46"/>
      <c r="AY96" s="46"/>
      <c r="AZ96" s="46"/>
      <c r="BA96" s="47"/>
      <c r="BB96" s="2" t="s">
        <v>483</v>
      </c>
      <c r="BC96" s="137"/>
      <c r="BD96" s="17"/>
      <c r="BE96" s="17"/>
      <c r="BF96" s="17"/>
      <c r="BG96" s="57"/>
      <c r="BH96" s="57"/>
      <c r="BI96" s="57"/>
      <c r="BJ96" s="57"/>
      <c r="BK96" s="57"/>
    </row>
    <row r="97" spans="1:63" ht="15.65" customHeight="1" x14ac:dyDescent="0.35">
      <c r="A97" s="17"/>
      <c r="B97" s="114" t="s">
        <v>141</v>
      </c>
      <c r="C97" s="56"/>
      <c r="D97" s="51" t="s">
        <v>129</v>
      </c>
      <c r="E97" s="123"/>
      <c r="F97" s="131"/>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46"/>
      <c r="AQ97" s="46"/>
      <c r="AR97" s="46"/>
      <c r="AS97" s="46"/>
      <c r="AT97" s="46"/>
      <c r="AU97" s="46"/>
      <c r="AV97" s="46"/>
      <c r="AW97" s="46"/>
      <c r="AX97" s="46"/>
      <c r="AY97" s="46"/>
      <c r="AZ97" s="46"/>
      <c r="BA97" s="47"/>
      <c r="BB97" s="2" t="s">
        <v>484</v>
      </c>
      <c r="BC97" s="137"/>
      <c r="BD97" s="17"/>
      <c r="BE97" s="17"/>
      <c r="BF97" s="17"/>
      <c r="BG97" s="62"/>
      <c r="BH97" s="62"/>
      <c r="BI97" s="62"/>
      <c r="BJ97" s="17"/>
      <c r="BK97" s="17"/>
    </row>
    <row r="98" spans="1:63" ht="15.65" customHeight="1" x14ac:dyDescent="0.35">
      <c r="A98" s="17"/>
      <c r="B98" s="114" t="s">
        <v>142</v>
      </c>
      <c r="C98" s="56"/>
      <c r="D98" s="51" t="s">
        <v>129</v>
      </c>
      <c r="E98" s="123"/>
      <c r="F98" s="131"/>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46"/>
      <c r="AQ98" s="46"/>
      <c r="AR98" s="46"/>
      <c r="AS98" s="46"/>
      <c r="AT98" s="46"/>
      <c r="AU98" s="46"/>
      <c r="AV98" s="46"/>
      <c r="AW98" s="46"/>
      <c r="AX98" s="46"/>
      <c r="AY98" s="46"/>
      <c r="AZ98" s="46"/>
      <c r="BA98" s="47"/>
      <c r="BB98" s="2" t="s">
        <v>485</v>
      </c>
      <c r="BC98" s="137"/>
      <c r="BD98" s="17"/>
      <c r="BE98" s="17"/>
      <c r="BF98" s="17"/>
      <c r="BG98" s="57"/>
      <c r="BH98" s="57"/>
      <c r="BI98" s="57"/>
      <c r="BJ98" s="57"/>
      <c r="BK98" s="57"/>
    </row>
    <row r="99" spans="1:63" ht="15.65" customHeight="1" x14ac:dyDescent="0.35">
      <c r="A99" s="17"/>
      <c r="B99" s="114" t="s">
        <v>163</v>
      </c>
      <c r="C99" s="56"/>
      <c r="D99" s="51" t="s">
        <v>129</v>
      </c>
      <c r="E99" s="123"/>
      <c r="F99" s="131"/>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46"/>
      <c r="AQ99" s="46"/>
      <c r="AR99" s="46"/>
      <c r="AS99" s="46"/>
      <c r="AT99" s="46"/>
      <c r="AU99" s="46"/>
      <c r="AV99" s="46"/>
      <c r="AW99" s="46"/>
      <c r="AX99" s="46"/>
      <c r="AY99" s="46"/>
      <c r="AZ99" s="46"/>
      <c r="BA99" s="47"/>
      <c r="BB99" s="2" t="s">
        <v>486</v>
      </c>
      <c r="BC99" s="137"/>
      <c r="BD99" s="17"/>
      <c r="BE99" s="17"/>
      <c r="BF99" s="17"/>
      <c r="BG99" s="62"/>
      <c r="BH99" s="62"/>
      <c r="BI99" s="62"/>
      <c r="BJ99" s="17"/>
      <c r="BK99" s="17"/>
    </row>
    <row r="100" spans="1:63" ht="15.65" customHeight="1" x14ac:dyDescent="0.35">
      <c r="A100" s="17"/>
      <c r="B100" s="114" t="s">
        <v>164</v>
      </c>
      <c r="C100" s="56"/>
      <c r="D100" s="51" t="s">
        <v>129</v>
      </c>
      <c r="E100" s="123"/>
      <c r="F100" s="131"/>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46"/>
      <c r="AQ100" s="46"/>
      <c r="AR100" s="46"/>
      <c r="AS100" s="46"/>
      <c r="AT100" s="46"/>
      <c r="AU100" s="46"/>
      <c r="AV100" s="46"/>
      <c r="AW100" s="46"/>
      <c r="AX100" s="46"/>
      <c r="AY100" s="46"/>
      <c r="AZ100" s="46"/>
      <c r="BA100" s="47"/>
      <c r="BB100" s="2" t="s">
        <v>487</v>
      </c>
      <c r="BC100" s="137"/>
      <c r="BD100" s="17"/>
      <c r="BE100" s="17"/>
      <c r="BF100" s="17"/>
      <c r="BG100" s="57"/>
      <c r="BH100" s="57"/>
      <c r="BI100" s="57"/>
      <c r="BJ100" s="57"/>
      <c r="BK100" s="57"/>
    </row>
    <row r="101" spans="1:63" ht="15.65" customHeight="1" x14ac:dyDescent="0.35">
      <c r="A101" s="17"/>
      <c r="B101" s="114" t="s">
        <v>145</v>
      </c>
      <c r="C101" s="56"/>
      <c r="D101" s="51" t="s">
        <v>129</v>
      </c>
      <c r="E101" s="123"/>
      <c r="F101" s="131"/>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46"/>
      <c r="AQ101" s="46"/>
      <c r="AR101" s="46"/>
      <c r="AS101" s="46"/>
      <c r="AT101" s="46"/>
      <c r="AU101" s="46"/>
      <c r="AV101" s="46"/>
      <c r="AW101" s="46"/>
      <c r="AX101" s="46"/>
      <c r="AY101" s="46"/>
      <c r="AZ101" s="46"/>
      <c r="BA101" s="47"/>
      <c r="BB101" s="2" t="s">
        <v>488</v>
      </c>
      <c r="BC101" s="137"/>
      <c r="BD101" s="17"/>
      <c r="BE101" s="17"/>
      <c r="BF101" s="17"/>
      <c r="BG101" s="62"/>
      <c r="BH101" s="62"/>
      <c r="BI101" s="62"/>
      <c r="BJ101" s="17"/>
      <c r="BK101" s="17"/>
    </row>
    <row r="102" spans="1:63" ht="15.65" customHeight="1" x14ac:dyDescent="0.35">
      <c r="A102" s="17"/>
      <c r="B102" s="112" t="s">
        <v>165</v>
      </c>
      <c r="C102" s="56"/>
      <c r="D102" s="51" t="s">
        <v>129</v>
      </c>
      <c r="E102" s="123"/>
      <c r="F102" s="131"/>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46"/>
      <c r="AQ102" s="46"/>
      <c r="AR102" s="46"/>
      <c r="AS102" s="46"/>
      <c r="AT102" s="46"/>
      <c r="AU102" s="46"/>
      <c r="AV102" s="46"/>
      <c r="AW102" s="46"/>
      <c r="AX102" s="46"/>
      <c r="AY102" s="46"/>
      <c r="AZ102" s="46"/>
      <c r="BA102" s="47"/>
      <c r="BB102" s="142" t="s">
        <v>489</v>
      </c>
      <c r="BC102" s="137"/>
      <c r="BD102" s="17"/>
      <c r="BE102" s="17"/>
      <c r="BF102" s="17"/>
      <c r="BG102" s="57"/>
      <c r="BH102" s="57"/>
      <c r="BI102" s="57"/>
      <c r="BJ102" s="57"/>
      <c r="BK102" s="57"/>
    </row>
    <row r="103" spans="1:63" ht="15.65" customHeight="1" x14ac:dyDescent="0.35">
      <c r="A103" s="17"/>
      <c r="B103" s="115" t="s">
        <v>130</v>
      </c>
      <c r="C103" s="56"/>
      <c r="D103" s="51" t="s">
        <v>129</v>
      </c>
      <c r="E103" s="123"/>
      <c r="F103" s="131"/>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46"/>
      <c r="AQ103" s="46"/>
      <c r="AR103" s="46"/>
      <c r="AS103" s="46"/>
      <c r="AT103" s="46"/>
      <c r="AU103" s="46"/>
      <c r="AV103" s="46"/>
      <c r="AW103" s="46"/>
      <c r="AX103" s="46"/>
      <c r="AY103" s="46"/>
      <c r="AZ103" s="46"/>
      <c r="BA103" s="47"/>
      <c r="BB103" s="142" t="s">
        <v>490</v>
      </c>
      <c r="BC103" s="137"/>
      <c r="BD103" s="17"/>
      <c r="BE103" s="17"/>
      <c r="BF103" s="17"/>
      <c r="BG103" s="62"/>
      <c r="BH103" s="62"/>
      <c r="BI103" s="62"/>
      <c r="BJ103" s="17"/>
      <c r="BK103" s="17"/>
    </row>
    <row r="104" spans="1:63" ht="15.65" customHeight="1" x14ac:dyDescent="0.35">
      <c r="A104" s="17"/>
      <c r="B104" s="115" t="s">
        <v>131</v>
      </c>
      <c r="C104" s="56"/>
      <c r="D104" s="51" t="s">
        <v>129</v>
      </c>
      <c r="E104" s="123"/>
      <c r="F104" s="131"/>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46"/>
      <c r="AQ104" s="46"/>
      <c r="AR104" s="46"/>
      <c r="AS104" s="46"/>
      <c r="AT104" s="46"/>
      <c r="AU104" s="46"/>
      <c r="AV104" s="46"/>
      <c r="AW104" s="46"/>
      <c r="AX104" s="46"/>
      <c r="AY104" s="46"/>
      <c r="AZ104" s="46"/>
      <c r="BA104" s="47"/>
      <c r="BB104" s="142" t="s">
        <v>491</v>
      </c>
      <c r="BC104" s="137"/>
      <c r="BD104" s="17"/>
      <c r="BE104" s="17"/>
      <c r="BF104" s="17"/>
      <c r="BG104" s="57"/>
      <c r="BH104" s="57"/>
      <c r="BI104" s="57"/>
      <c r="BJ104" s="57"/>
      <c r="BK104" s="57"/>
    </row>
    <row r="105" spans="1:63" ht="15.65" customHeight="1" x14ac:dyDescent="0.35">
      <c r="A105" s="17"/>
      <c r="B105" s="115" t="s">
        <v>158</v>
      </c>
      <c r="C105" s="56"/>
      <c r="D105" s="51" t="s">
        <v>129</v>
      </c>
      <c r="E105" s="123"/>
      <c r="F105" s="131"/>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46"/>
      <c r="AQ105" s="46"/>
      <c r="AR105" s="46"/>
      <c r="AS105" s="46"/>
      <c r="AT105" s="46"/>
      <c r="AU105" s="46"/>
      <c r="AV105" s="46"/>
      <c r="AW105" s="46"/>
      <c r="AX105" s="46"/>
      <c r="AY105" s="46"/>
      <c r="AZ105" s="46"/>
      <c r="BA105" s="47"/>
      <c r="BB105" s="142" t="s">
        <v>492</v>
      </c>
      <c r="BC105" s="137"/>
      <c r="BD105" s="17"/>
      <c r="BE105" s="17"/>
      <c r="BF105" s="17"/>
      <c r="BG105" s="62"/>
      <c r="BH105" s="62"/>
      <c r="BI105" s="62"/>
      <c r="BJ105" s="17"/>
      <c r="BK105" s="17"/>
    </row>
    <row r="106" spans="1:63" ht="15.65" customHeight="1" x14ac:dyDescent="0.35">
      <c r="A106" s="17"/>
      <c r="B106" s="115" t="s">
        <v>141</v>
      </c>
      <c r="C106" s="56"/>
      <c r="D106" s="51" t="s">
        <v>129</v>
      </c>
      <c r="E106" s="123"/>
      <c r="F106" s="131"/>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46"/>
      <c r="AQ106" s="46"/>
      <c r="AR106" s="46"/>
      <c r="AS106" s="46"/>
      <c r="AT106" s="46"/>
      <c r="AU106" s="46"/>
      <c r="AV106" s="46"/>
      <c r="AW106" s="46"/>
      <c r="AX106" s="46"/>
      <c r="AY106" s="46"/>
      <c r="AZ106" s="46"/>
      <c r="BA106" s="47"/>
      <c r="BB106" s="142" t="s">
        <v>493</v>
      </c>
      <c r="BC106" s="137"/>
      <c r="BD106" s="17"/>
      <c r="BE106" s="17"/>
      <c r="BF106" s="17"/>
      <c r="BG106" s="57"/>
      <c r="BH106" s="57"/>
      <c r="BI106" s="57"/>
      <c r="BJ106" s="57"/>
      <c r="BK106" s="57"/>
    </row>
    <row r="107" spans="1:63" ht="15.65" customHeight="1" x14ac:dyDescent="0.35">
      <c r="A107" s="17"/>
      <c r="B107" s="115" t="s">
        <v>166</v>
      </c>
      <c r="C107" s="56"/>
      <c r="D107" s="51" t="s">
        <v>129</v>
      </c>
      <c r="E107" s="123"/>
      <c r="F107" s="131"/>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46"/>
      <c r="AQ107" s="46"/>
      <c r="AR107" s="46"/>
      <c r="AS107" s="46"/>
      <c r="AT107" s="46"/>
      <c r="AU107" s="46"/>
      <c r="AV107" s="46"/>
      <c r="AW107" s="46"/>
      <c r="AX107" s="46"/>
      <c r="AY107" s="46"/>
      <c r="AZ107" s="46"/>
      <c r="BA107" s="47"/>
      <c r="BB107" s="142" t="s">
        <v>494</v>
      </c>
      <c r="BC107" s="137"/>
      <c r="BD107" s="17"/>
      <c r="BE107" s="17"/>
      <c r="BF107" s="17"/>
      <c r="BG107" s="62"/>
      <c r="BH107" s="62"/>
      <c r="BI107" s="62"/>
      <c r="BJ107" s="17"/>
      <c r="BK107" s="17"/>
    </row>
    <row r="108" spans="1:63" ht="15.65" customHeight="1" x14ac:dyDescent="0.35">
      <c r="A108" s="17"/>
      <c r="B108" s="115" t="s">
        <v>163</v>
      </c>
      <c r="C108" s="56"/>
      <c r="D108" s="51" t="s">
        <v>129</v>
      </c>
      <c r="E108" s="123"/>
      <c r="F108" s="131"/>
      <c r="G108" s="52"/>
      <c r="H108" s="52"/>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46"/>
      <c r="AQ108" s="46"/>
      <c r="AR108" s="46"/>
      <c r="AS108" s="46"/>
      <c r="AT108" s="46"/>
      <c r="AU108" s="46"/>
      <c r="AV108" s="46"/>
      <c r="AW108" s="46"/>
      <c r="AX108" s="46"/>
      <c r="AY108" s="46"/>
      <c r="AZ108" s="46"/>
      <c r="BA108" s="47"/>
      <c r="BB108" s="142" t="s">
        <v>495</v>
      </c>
      <c r="BC108" s="137"/>
      <c r="BD108" s="17"/>
      <c r="BE108" s="17"/>
      <c r="BF108" s="17"/>
      <c r="BG108" s="57"/>
      <c r="BH108" s="57"/>
      <c r="BI108" s="57"/>
      <c r="BJ108" s="57"/>
      <c r="BK108" s="57"/>
    </row>
    <row r="109" spans="1:63" ht="15.65" customHeight="1" x14ac:dyDescent="0.35">
      <c r="A109" s="17"/>
      <c r="B109" s="115" t="s">
        <v>145</v>
      </c>
      <c r="C109" s="56"/>
      <c r="D109" s="51" t="s">
        <v>129</v>
      </c>
      <c r="E109" s="123"/>
      <c r="F109" s="131"/>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46"/>
      <c r="AQ109" s="46"/>
      <c r="AR109" s="46"/>
      <c r="AS109" s="46"/>
      <c r="AT109" s="46"/>
      <c r="AU109" s="46"/>
      <c r="AV109" s="46"/>
      <c r="AW109" s="46"/>
      <c r="AX109" s="46"/>
      <c r="AY109" s="46"/>
      <c r="AZ109" s="46"/>
      <c r="BA109" s="47"/>
      <c r="BB109" s="142" t="s">
        <v>496</v>
      </c>
      <c r="BC109" s="137"/>
      <c r="BD109" s="17"/>
      <c r="BE109" s="17"/>
      <c r="BF109" s="17"/>
      <c r="BG109" s="62"/>
      <c r="BH109" s="62"/>
      <c r="BI109" s="62"/>
      <c r="BJ109" s="17"/>
      <c r="BK109" s="17"/>
    </row>
    <row r="110" spans="1:63" ht="15.65" customHeight="1" x14ac:dyDescent="0.35">
      <c r="A110" s="17"/>
      <c r="B110" s="112" t="s">
        <v>167</v>
      </c>
      <c r="C110" s="56"/>
      <c r="D110" s="51" t="s">
        <v>129</v>
      </c>
      <c r="E110" s="123"/>
      <c r="F110" s="131"/>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46"/>
      <c r="AQ110" s="46"/>
      <c r="AR110" s="46"/>
      <c r="AS110" s="46"/>
      <c r="AT110" s="46"/>
      <c r="AU110" s="46"/>
      <c r="AV110" s="46"/>
      <c r="AW110" s="46"/>
      <c r="AX110" s="46"/>
      <c r="AY110" s="46"/>
      <c r="AZ110" s="46"/>
      <c r="BA110" s="47"/>
      <c r="BB110" s="142" t="s">
        <v>497</v>
      </c>
      <c r="BC110" s="137"/>
      <c r="BD110" s="17"/>
      <c r="BE110" s="17"/>
      <c r="BF110" s="17"/>
      <c r="BG110" s="57"/>
      <c r="BH110" s="57"/>
      <c r="BI110" s="57"/>
      <c r="BJ110" s="57"/>
      <c r="BK110" s="57"/>
    </row>
    <row r="111" spans="1:63" ht="15.65" customHeight="1" x14ac:dyDescent="0.35">
      <c r="A111" s="17"/>
      <c r="B111" s="115" t="s">
        <v>130</v>
      </c>
      <c r="C111" s="56"/>
      <c r="D111" s="51" t="s">
        <v>129</v>
      </c>
      <c r="E111" s="123"/>
      <c r="F111" s="131"/>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46"/>
      <c r="AQ111" s="46"/>
      <c r="AR111" s="46"/>
      <c r="AS111" s="46"/>
      <c r="AT111" s="46"/>
      <c r="AU111" s="46"/>
      <c r="AV111" s="46"/>
      <c r="AW111" s="46"/>
      <c r="AX111" s="46"/>
      <c r="AY111" s="46"/>
      <c r="AZ111" s="46"/>
      <c r="BA111" s="47"/>
      <c r="BB111" s="142" t="s">
        <v>498</v>
      </c>
      <c r="BC111" s="137"/>
      <c r="BD111" s="17"/>
      <c r="BE111" s="17"/>
      <c r="BF111" s="17"/>
      <c r="BG111" s="62"/>
      <c r="BH111" s="62"/>
      <c r="BI111" s="62"/>
      <c r="BJ111" s="17"/>
      <c r="BK111" s="17"/>
    </row>
    <row r="112" spans="1:63" ht="15.65" customHeight="1" x14ac:dyDescent="0.35">
      <c r="A112" s="17"/>
      <c r="B112" s="115" t="s">
        <v>131</v>
      </c>
      <c r="C112" s="56"/>
      <c r="D112" s="51" t="s">
        <v>129</v>
      </c>
      <c r="E112" s="123"/>
      <c r="F112" s="131"/>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46"/>
      <c r="AQ112" s="46"/>
      <c r="AR112" s="46"/>
      <c r="AS112" s="46"/>
      <c r="AT112" s="46"/>
      <c r="AU112" s="46"/>
      <c r="AV112" s="46"/>
      <c r="AW112" s="46"/>
      <c r="AX112" s="46"/>
      <c r="AY112" s="46"/>
      <c r="AZ112" s="46"/>
      <c r="BA112" s="47"/>
      <c r="BB112" s="142" t="s">
        <v>499</v>
      </c>
      <c r="BC112" s="137"/>
      <c r="BD112" s="17"/>
      <c r="BE112" s="17"/>
      <c r="BF112" s="17"/>
      <c r="BG112" s="57"/>
      <c r="BH112" s="57"/>
      <c r="BI112" s="57"/>
      <c r="BJ112" s="57"/>
      <c r="BK112" s="57"/>
    </row>
    <row r="113" spans="1:63" ht="15.65" customHeight="1" x14ac:dyDescent="0.35">
      <c r="A113" s="17"/>
      <c r="B113" s="115" t="s">
        <v>158</v>
      </c>
      <c r="C113" s="56"/>
      <c r="D113" s="51" t="s">
        <v>129</v>
      </c>
      <c r="E113" s="123"/>
      <c r="F113" s="131"/>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46"/>
      <c r="AQ113" s="46"/>
      <c r="AR113" s="46"/>
      <c r="AS113" s="46"/>
      <c r="AT113" s="46"/>
      <c r="AU113" s="46"/>
      <c r="AV113" s="46"/>
      <c r="AW113" s="46"/>
      <c r="AX113" s="46"/>
      <c r="AY113" s="46"/>
      <c r="AZ113" s="46"/>
      <c r="BA113" s="47"/>
      <c r="BB113" s="142" t="s">
        <v>500</v>
      </c>
      <c r="BC113" s="137"/>
      <c r="BD113" s="17"/>
      <c r="BE113" s="17"/>
      <c r="BF113" s="17"/>
      <c r="BG113" s="62"/>
      <c r="BH113" s="62"/>
      <c r="BI113" s="62"/>
      <c r="BJ113" s="17"/>
      <c r="BK113" s="17"/>
    </row>
    <row r="114" spans="1:63" ht="15.65" customHeight="1" x14ac:dyDescent="0.35">
      <c r="A114" s="17"/>
      <c r="B114" s="115" t="s">
        <v>141</v>
      </c>
      <c r="C114" s="56"/>
      <c r="D114" s="51" t="s">
        <v>129</v>
      </c>
      <c r="E114" s="123"/>
      <c r="F114" s="131"/>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46"/>
      <c r="AQ114" s="46"/>
      <c r="AR114" s="46"/>
      <c r="AS114" s="46"/>
      <c r="AT114" s="46"/>
      <c r="AU114" s="46"/>
      <c r="AV114" s="46"/>
      <c r="AW114" s="46"/>
      <c r="AX114" s="46"/>
      <c r="AY114" s="46"/>
      <c r="AZ114" s="46"/>
      <c r="BA114" s="47"/>
      <c r="BB114" s="142" t="s">
        <v>501</v>
      </c>
      <c r="BC114" s="137"/>
      <c r="BD114" s="17"/>
      <c r="BE114" s="17"/>
      <c r="BF114" s="17"/>
      <c r="BG114" s="57"/>
      <c r="BH114" s="57"/>
      <c r="BI114" s="57"/>
      <c r="BJ114" s="57"/>
      <c r="BK114" s="57"/>
    </row>
    <row r="115" spans="1:63" ht="15.65" customHeight="1" x14ac:dyDescent="0.35">
      <c r="A115" s="17"/>
      <c r="B115" s="115" t="s">
        <v>166</v>
      </c>
      <c r="C115" s="56"/>
      <c r="D115" s="51" t="s">
        <v>129</v>
      </c>
      <c r="E115" s="123"/>
      <c r="F115" s="131"/>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46"/>
      <c r="AQ115" s="46"/>
      <c r="AR115" s="46"/>
      <c r="AS115" s="46"/>
      <c r="AT115" s="46"/>
      <c r="AU115" s="46"/>
      <c r="AV115" s="46"/>
      <c r="AW115" s="46"/>
      <c r="AX115" s="46"/>
      <c r="AY115" s="46"/>
      <c r="AZ115" s="46"/>
      <c r="BA115" s="47"/>
      <c r="BB115" s="142" t="s">
        <v>502</v>
      </c>
      <c r="BC115" s="137"/>
      <c r="BD115" s="17"/>
      <c r="BE115" s="17"/>
      <c r="BF115" s="17"/>
      <c r="BG115" s="62"/>
      <c r="BH115" s="62"/>
      <c r="BI115" s="62"/>
      <c r="BJ115" s="17"/>
      <c r="BK115" s="17"/>
    </row>
    <row r="116" spans="1:63" ht="15.65" customHeight="1" x14ac:dyDescent="0.35">
      <c r="A116" s="17"/>
      <c r="B116" s="115" t="s">
        <v>163</v>
      </c>
      <c r="C116" s="56"/>
      <c r="D116" s="51" t="s">
        <v>129</v>
      </c>
      <c r="E116" s="123"/>
      <c r="F116" s="131"/>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46"/>
      <c r="AQ116" s="46"/>
      <c r="AR116" s="46"/>
      <c r="AS116" s="46"/>
      <c r="AT116" s="46"/>
      <c r="AU116" s="46"/>
      <c r="AV116" s="46"/>
      <c r="AW116" s="46"/>
      <c r="AX116" s="46"/>
      <c r="AY116" s="46"/>
      <c r="AZ116" s="46"/>
      <c r="BA116" s="47"/>
      <c r="BB116" s="142" t="s">
        <v>503</v>
      </c>
      <c r="BC116" s="137"/>
      <c r="BD116" s="17"/>
      <c r="BE116" s="17"/>
      <c r="BF116" s="17"/>
      <c r="BG116" s="57"/>
      <c r="BH116" s="57"/>
      <c r="BI116" s="57"/>
      <c r="BJ116" s="57"/>
      <c r="BK116" s="57"/>
    </row>
    <row r="117" spans="1:63" ht="15.65" customHeight="1" x14ac:dyDescent="0.35">
      <c r="A117" s="17"/>
      <c r="B117" s="115" t="s">
        <v>145</v>
      </c>
      <c r="C117" s="56"/>
      <c r="D117" s="51" t="s">
        <v>129</v>
      </c>
      <c r="E117" s="123"/>
      <c r="F117" s="131"/>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46"/>
      <c r="AQ117" s="46"/>
      <c r="AR117" s="46"/>
      <c r="AS117" s="46"/>
      <c r="AT117" s="46"/>
      <c r="AU117" s="46"/>
      <c r="AV117" s="46"/>
      <c r="AW117" s="46"/>
      <c r="AX117" s="46"/>
      <c r="AY117" s="46"/>
      <c r="AZ117" s="46"/>
      <c r="BA117" s="47"/>
      <c r="BB117" s="142" t="s">
        <v>504</v>
      </c>
      <c r="BC117" s="137"/>
      <c r="BD117" s="17"/>
      <c r="BE117" s="17"/>
      <c r="BF117" s="17"/>
      <c r="BG117" s="62"/>
      <c r="BH117" s="62"/>
      <c r="BI117" s="62"/>
      <c r="BJ117" s="17"/>
      <c r="BK117" s="17"/>
    </row>
    <row r="118" spans="1:63" ht="15.65" customHeight="1" x14ac:dyDescent="0.35">
      <c r="A118" s="17"/>
      <c r="B118" s="112" t="s">
        <v>168</v>
      </c>
      <c r="C118" s="56"/>
      <c r="D118" s="51" t="s">
        <v>129</v>
      </c>
      <c r="E118" s="123"/>
      <c r="F118" s="131"/>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46"/>
      <c r="AQ118" s="46"/>
      <c r="AR118" s="46"/>
      <c r="AS118" s="46"/>
      <c r="AT118" s="46"/>
      <c r="AU118" s="46"/>
      <c r="AV118" s="46"/>
      <c r="AW118" s="46"/>
      <c r="AX118" s="46"/>
      <c r="AY118" s="46"/>
      <c r="AZ118" s="46"/>
      <c r="BA118" s="47"/>
      <c r="BB118" s="142" t="s">
        <v>505</v>
      </c>
      <c r="BC118" s="137"/>
      <c r="BD118" s="17"/>
      <c r="BE118" s="17"/>
      <c r="BF118" s="17"/>
      <c r="BG118" s="57"/>
      <c r="BH118" s="57"/>
      <c r="BI118" s="57"/>
      <c r="BJ118" s="57"/>
      <c r="BK118" s="57"/>
    </row>
    <row r="119" spans="1:63" ht="15.65" customHeight="1" x14ac:dyDescent="0.35">
      <c r="A119" s="17"/>
      <c r="B119" s="115" t="s">
        <v>130</v>
      </c>
      <c r="C119" s="56"/>
      <c r="D119" s="51" t="s">
        <v>129</v>
      </c>
      <c r="E119" s="123"/>
      <c r="F119" s="131"/>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46"/>
      <c r="AQ119" s="46"/>
      <c r="AR119" s="46"/>
      <c r="AS119" s="46"/>
      <c r="AT119" s="46"/>
      <c r="AU119" s="46"/>
      <c r="AV119" s="46"/>
      <c r="AW119" s="46"/>
      <c r="AX119" s="46"/>
      <c r="AY119" s="46"/>
      <c r="AZ119" s="46"/>
      <c r="BA119" s="47"/>
      <c r="BB119" s="142" t="s">
        <v>506</v>
      </c>
      <c r="BC119" s="137"/>
      <c r="BD119" s="17"/>
      <c r="BE119" s="17"/>
      <c r="BF119" s="17"/>
      <c r="BG119" s="62"/>
      <c r="BH119" s="62"/>
      <c r="BI119" s="62"/>
      <c r="BJ119" s="17"/>
      <c r="BK119" s="17"/>
    </row>
    <row r="120" spans="1:63" ht="15.65" customHeight="1" x14ac:dyDescent="0.35">
      <c r="A120" s="17"/>
      <c r="B120" s="115" t="s">
        <v>131</v>
      </c>
      <c r="C120" s="56"/>
      <c r="D120" s="51" t="s">
        <v>129</v>
      </c>
      <c r="E120" s="123"/>
      <c r="F120" s="131"/>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46"/>
      <c r="AQ120" s="46"/>
      <c r="AR120" s="46"/>
      <c r="AS120" s="46"/>
      <c r="AT120" s="46"/>
      <c r="AU120" s="46"/>
      <c r="AV120" s="46"/>
      <c r="AW120" s="46"/>
      <c r="AX120" s="46"/>
      <c r="AY120" s="46"/>
      <c r="AZ120" s="46"/>
      <c r="BA120" s="47"/>
      <c r="BB120" s="142" t="s">
        <v>507</v>
      </c>
      <c r="BC120" s="137"/>
      <c r="BD120" s="17"/>
      <c r="BE120" s="17"/>
      <c r="BF120" s="17"/>
      <c r="BG120" s="57"/>
      <c r="BH120" s="57"/>
      <c r="BI120" s="57"/>
      <c r="BJ120" s="57"/>
      <c r="BK120" s="57"/>
    </row>
    <row r="121" spans="1:63" ht="15.65" customHeight="1" x14ac:dyDescent="0.35">
      <c r="A121" s="17"/>
      <c r="B121" s="115" t="s">
        <v>158</v>
      </c>
      <c r="C121" s="56"/>
      <c r="D121" s="51" t="s">
        <v>129</v>
      </c>
      <c r="E121" s="123"/>
      <c r="F121" s="131"/>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46"/>
      <c r="AQ121" s="46"/>
      <c r="AR121" s="46"/>
      <c r="AS121" s="46"/>
      <c r="AT121" s="46"/>
      <c r="AU121" s="46"/>
      <c r="AV121" s="46"/>
      <c r="AW121" s="46"/>
      <c r="AX121" s="46"/>
      <c r="AY121" s="46"/>
      <c r="AZ121" s="46"/>
      <c r="BA121" s="47"/>
      <c r="BB121" s="142" t="s">
        <v>508</v>
      </c>
      <c r="BC121" s="137"/>
      <c r="BD121" s="17"/>
      <c r="BE121" s="17"/>
      <c r="BF121" s="17"/>
      <c r="BG121" s="62"/>
      <c r="BH121" s="62"/>
      <c r="BI121" s="62"/>
      <c r="BJ121" s="17"/>
      <c r="BK121" s="17"/>
    </row>
    <row r="122" spans="1:63" ht="15.65" customHeight="1" x14ac:dyDescent="0.35">
      <c r="A122" s="17"/>
      <c r="B122" s="115" t="s">
        <v>141</v>
      </c>
      <c r="C122" s="56"/>
      <c r="D122" s="51" t="s">
        <v>129</v>
      </c>
      <c r="E122" s="123"/>
      <c r="F122" s="131"/>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46"/>
      <c r="AQ122" s="46"/>
      <c r="AR122" s="46"/>
      <c r="AS122" s="46"/>
      <c r="AT122" s="46"/>
      <c r="AU122" s="46"/>
      <c r="AV122" s="46"/>
      <c r="AW122" s="46"/>
      <c r="AX122" s="46"/>
      <c r="AY122" s="46"/>
      <c r="AZ122" s="46"/>
      <c r="BA122" s="47"/>
      <c r="BB122" s="142" t="s">
        <v>509</v>
      </c>
      <c r="BC122" s="137"/>
      <c r="BD122" s="17"/>
      <c r="BE122" s="17"/>
      <c r="BF122" s="17"/>
      <c r="BG122" s="57"/>
      <c r="BH122" s="57"/>
      <c r="BI122" s="57"/>
      <c r="BJ122" s="57"/>
      <c r="BK122" s="57"/>
    </row>
    <row r="123" spans="1:63" ht="15.65" customHeight="1" x14ac:dyDescent="0.35">
      <c r="A123" s="17"/>
      <c r="B123" s="115" t="s">
        <v>166</v>
      </c>
      <c r="C123" s="56"/>
      <c r="D123" s="51" t="s">
        <v>129</v>
      </c>
      <c r="E123" s="123"/>
      <c r="F123" s="131"/>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46"/>
      <c r="AQ123" s="46"/>
      <c r="AR123" s="46"/>
      <c r="AS123" s="46"/>
      <c r="AT123" s="46"/>
      <c r="AU123" s="46"/>
      <c r="AV123" s="46"/>
      <c r="AW123" s="46"/>
      <c r="AX123" s="46"/>
      <c r="AY123" s="46"/>
      <c r="AZ123" s="46"/>
      <c r="BA123" s="47"/>
      <c r="BB123" s="142" t="s">
        <v>510</v>
      </c>
      <c r="BC123" s="137"/>
      <c r="BD123" s="17"/>
      <c r="BE123" s="17"/>
      <c r="BF123" s="17"/>
      <c r="BG123" s="62"/>
      <c r="BH123" s="62"/>
      <c r="BI123" s="62"/>
      <c r="BJ123" s="17"/>
      <c r="BK123" s="17"/>
    </row>
    <row r="124" spans="1:63" ht="15.65" customHeight="1" x14ac:dyDescent="0.35">
      <c r="A124" s="17"/>
      <c r="B124" s="115" t="s">
        <v>163</v>
      </c>
      <c r="C124" s="56"/>
      <c r="D124" s="51" t="s">
        <v>129</v>
      </c>
      <c r="E124" s="123"/>
      <c r="F124" s="131"/>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46"/>
      <c r="AQ124" s="46"/>
      <c r="AR124" s="46"/>
      <c r="AS124" s="46"/>
      <c r="AT124" s="46"/>
      <c r="AU124" s="46"/>
      <c r="AV124" s="46"/>
      <c r="AW124" s="46"/>
      <c r="AX124" s="46"/>
      <c r="AY124" s="46"/>
      <c r="AZ124" s="46"/>
      <c r="BA124" s="47"/>
      <c r="BB124" s="142" t="s">
        <v>511</v>
      </c>
      <c r="BC124" s="137"/>
      <c r="BD124" s="17"/>
      <c r="BE124" s="17"/>
      <c r="BF124" s="17"/>
      <c r="BG124" s="57"/>
      <c r="BH124" s="57"/>
      <c r="BI124" s="57"/>
      <c r="BJ124" s="57"/>
      <c r="BK124" s="57"/>
    </row>
    <row r="125" spans="1:63" ht="15.65" customHeight="1" x14ac:dyDescent="0.35">
      <c r="A125" s="17"/>
      <c r="B125" s="115" t="s">
        <v>145</v>
      </c>
      <c r="C125" s="56"/>
      <c r="D125" s="51" t="s">
        <v>129</v>
      </c>
      <c r="E125" s="123"/>
      <c r="F125" s="131"/>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46"/>
      <c r="AQ125" s="46"/>
      <c r="AR125" s="46"/>
      <c r="AS125" s="46"/>
      <c r="AT125" s="46"/>
      <c r="AU125" s="46"/>
      <c r="AV125" s="46"/>
      <c r="AW125" s="46"/>
      <c r="AX125" s="46"/>
      <c r="AY125" s="46"/>
      <c r="AZ125" s="46"/>
      <c r="BA125" s="47"/>
      <c r="BB125" s="142" t="s">
        <v>512</v>
      </c>
      <c r="BC125" s="137"/>
      <c r="BD125" s="17"/>
      <c r="BE125" s="17"/>
      <c r="BF125" s="17"/>
      <c r="BG125" s="62"/>
      <c r="BH125" s="62"/>
      <c r="BI125" s="62"/>
      <c r="BJ125" s="17"/>
      <c r="BK125" s="17"/>
    </row>
    <row r="126" spans="1:63" ht="15.65" customHeight="1" x14ac:dyDescent="0.35">
      <c r="A126" s="17"/>
      <c r="B126" s="112" t="s">
        <v>169</v>
      </c>
      <c r="C126" s="56"/>
      <c r="D126" s="51" t="s">
        <v>129</v>
      </c>
      <c r="E126" s="123"/>
      <c r="F126" s="131"/>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46"/>
      <c r="AQ126" s="46"/>
      <c r="AR126" s="46"/>
      <c r="AS126" s="46"/>
      <c r="AT126" s="46"/>
      <c r="AU126" s="46"/>
      <c r="AV126" s="46"/>
      <c r="AW126" s="46"/>
      <c r="AX126" s="46"/>
      <c r="AY126" s="46"/>
      <c r="AZ126" s="46"/>
      <c r="BA126" s="47"/>
      <c r="BB126" s="142" t="s">
        <v>513</v>
      </c>
      <c r="BC126" s="137"/>
      <c r="BD126" s="17"/>
      <c r="BE126" s="17"/>
      <c r="BF126" s="17"/>
      <c r="BG126" s="57"/>
      <c r="BH126" s="57"/>
      <c r="BI126" s="57"/>
      <c r="BJ126" s="57"/>
      <c r="BK126" s="57"/>
    </row>
    <row r="127" spans="1:63" ht="15.65" customHeight="1" x14ac:dyDescent="0.35">
      <c r="A127" s="17"/>
      <c r="B127" s="112" t="s">
        <v>170</v>
      </c>
      <c r="C127" s="56"/>
      <c r="D127" s="51" t="s">
        <v>129</v>
      </c>
      <c r="E127" s="123"/>
      <c r="F127" s="131"/>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46"/>
      <c r="AQ127" s="46"/>
      <c r="AR127" s="46"/>
      <c r="AS127" s="46"/>
      <c r="AT127" s="46"/>
      <c r="AU127" s="46"/>
      <c r="AV127" s="46"/>
      <c r="AW127" s="46"/>
      <c r="AX127" s="46"/>
      <c r="AY127" s="46"/>
      <c r="AZ127" s="46"/>
      <c r="BA127" s="47"/>
      <c r="BB127" s="142" t="s">
        <v>514</v>
      </c>
      <c r="BC127" s="137"/>
      <c r="BD127" s="17"/>
      <c r="BE127" s="17"/>
      <c r="BF127" s="17"/>
      <c r="BG127" s="62"/>
      <c r="BH127" s="62"/>
      <c r="BI127" s="62"/>
      <c r="BJ127" s="17"/>
      <c r="BK127" s="17"/>
    </row>
    <row r="128" spans="1:63" ht="15.65" customHeight="1" x14ac:dyDescent="0.35">
      <c r="A128" s="17"/>
      <c r="B128" s="115" t="s">
        <v>130</v>
      </c>
      <c r="C128" s="56"/>
      <c r="D128" s="51" t="s">
        <v>129</v>
      </c>
      <c r="E128" s="123"/>
      <c r="F128" s="131"/>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46"/>
      <c r="AQ128" s="46"/>
      <c r="AR128" s="46"/>
      <c r="AS128" s="46"/>
      <c r="AT128" s="46"/>
      <c r="AU128" s="46"/>
      <c r="AV128" s="46"/>
      <c r="AW128" s="46"/>
      <c r="AX128" s="46"/>
      <c r="AY128" s="46"/>
      <c r="AZ128" s="46"/>
      <c r="BA128" s="47"/>
      <c r="BB128" s="142" t="s">
        <v>515</v>
      </c>
      <c r="BC128" s="137"/>
      <c r="BD128" s="17"/>
      <c r="BE128" s="17"/>
      <c r="BF128" s="17"/>
      <c r="BG128" s="57"/>
      <c r="BH128" s="57"/>
      <c r="BI128" s="57"/>
      <c r="BJ128" s="57"/>
      <c r="BK128" s="57"/>
    </row>
    <row r="129" spans="1:63" ht="15.65" customHeight="1" x14ac:dyDescent="0.35">
      <c r="A129" s="17"/>
      <c r="B129" s="115" t="s">
        <v>131</v>
      </c>
      <c r="C129" s="56"/>
      <c r="D129" s="51" t="s">
        <v>129</v>
      </c>
      <c r="E129" s="123"/>
      <c r="F129" s="131"/>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46"/>
      <c r="AQ129" s="46"/>
      <c r="AR129" s="46"/>
      <c r="AS129" s="46"/>
      <c r="AT129" s="46"/>
      <c r="AU129" s="46"/>
      <c r="AV129" s="46"/>
      <c r="AW129" s="46"/>
      <c r="AX129" s="46"/>
      <c r="AY129" s="46"/>
      <c r="AZ129" s="46"/>
      <c r="BA129" s="47"/>
      <c r="BB129" s="142" t="s">
        <v>516</v>
      </c>
      <c r="BC129" s="137"/>
      <c r="BD129" s="17"/>
      <c r="BE129" s="17"/>
      <c r="BF129" s="17"/>
      <c r="BG129" s="62"/>
      <c r="BH129" s="62"/>
      <c r="BI129" s="62"/>
      <c r="BJ129" s="17"/>
      <c r="BK129" s="17"/>
    </row>
    <row r="130" spans="1:63" ht="15.65" customHeight="1" x14ac:dyDescent="0.35">
      <c r="A130" s="17"/>
      <c r="B130" s="115" t="s">
        <v>158</v>
      </c>
      <c r="C130" s="56"/>
      <c r="D130" s="51" t="s">
        <v>129</v>
      </c>
      <c r="E130" s="123"/>
      <c r="F130" s="131"/>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46"/>
      <c r="AQ130" s="46"/>
      <c r="AR130" s="46"/>
      <c r="AS130" s="46"/>
      <c r="AT130" s="46"/>
      <c r="AU130" s="46"/>
      <c r="AV130" s="46"/>
      <c r="AW130" s="46"/>
      <c r="AX130" s="46"/>
      <c r="AY130" s="46"/>
      <c r="AZ130" s="46"/>
      <c r="BA130" s="47"/>
      <c r="BB130" s="142" t="s">
        <v>517</v>
      </c>
      <c r="BC130" s="137"/>
      <c r="BD130" s="17"/>
      <c r="BE130" s="17"/>
      <c r="BF130" s="17"/>
      <c r="BG130" s="57"/>
      <c r="BH130" s="57"/>
      <c r="BI130" s="57"/>
      <c r="BJ130" s="57"/>
      <c r="BK130" s="57"/>
    </row>
    <row r="131" spans="1:63" ht="15.65" customHeight="1" x14ac:dyDescent="0.35">
      <c r="A131" s="17"/>
      <c r="B131" s="115" t="s">
        <v>141</v>
      </c>
      <c r="C131" s="56"/>
      <c r="D131" s="51" t="s">
        <v>129</v>
      </c>
      <c r="E131" s="123"/>
      <c r="F131" s="131"/>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46"/>
      <c r="AQ131" s="46"/>
      <c r="AR131" s="46"/>
      <c r="AS131" s="46"/>
      <c r="AT131" s="46"/>
      <c r="AU131" s="46"/>
      <c r="AV131" s="46"/>
      <c r="AW131" s="46"/>
      <c r="AX131" s="46"/>
      <c r="AY131" s="46"/>
      <c r="AZ131" s="46"/>
      <c r="BA131" s="47"/>
      <c r="BB131" s="142" t="s">
        <v>518</v>
      </c>
      <c r="BC131" s="137"/>
      <c r="BD131" s="17"/>
      <c r="BE131" s="17"/>
      <c r="BF131" s="17"/>
      <c r="BG131" s="62"/>
      <c r="BH131" s="62"/>
      <c r="BI131" s="62"/>
      <c r="BJ131" s="17"/>
      <c r="BK131" s="17"/>
    </row>
    <row r="132" spans="1:63" ht="15.65" customHeight="1" x14ac:dyDescent="0.35">
      <c r="A132" s="17"/>
      <c r="B132" s="115" t="s">
        <v>166</v>
      </c>
      <c r="C132" s="56"/>
      <c r="D132" s="51" t="s">
        <v>129</v>
      </c>
      <c r="E132" s="123"/>
      <c r="F132" s="131"/>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46"/>
      <c r="AQ132" s="46"/>
      <c r="AR132" s="46"/>
      <c r="AS132" s="46"/>
      <c r="AT132" s="46"/>
      <c r="AU132" s="46"/>
      <c r="AV132" s="46"/>
      <c r="AW132" s="46"/>
      <c r="AX132" s="46"/>
      <c r="AY132" s="46"/>
      <c r="AZ132" s="46"/>
      <c r="BA132" s="47"/>
      <c r="BB132" s="142" t="s">
        <v>519</v>
      </c>
      <c r="BC132" s="137"/>
      <c r="BD132" s="17"/>
      <c r="BE132" s="17"/>
      <c r="BF132" s="17"/>
      <c r="BG132" s="57"/>
      <c r="BH132" s="57"/>
      <c r="BI132" s="57"/>
      <c r="BJ132" s="57"/>
      <c r="BK132" s="57"/>
    </row>
    <row r="133" spans="1:63" ht="15.65" customHeight="1" x14ac:dyDescent="0.35">
      <c r="A133" s="17"/>
      <c r="B133" s="115" t="s">
        <v>163</v>
      </c>
      <c r="C133" s="56"/>
      <c r="D133" s="51" t="s">
        <v>129</v>
      </c>
      <c r="E133" s="123"/>
      <c r="F133" s="131"/>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46"/>
      <c r="AQ133" s="46"/>
      <c r="AR133" s="46"/>
      <c r="AS133" s="46"/>
      <c r="AT133" s="46"/>
      <c r="AU133" s="46"/>
      <c r="AV133" s="46"/>
      <c r="AW133" s="46"/>
      <c r="AX133" s="46"/>
      <c r="AY133" s="46"/>
      <c r="AZ133" s="46"/>
      <c r="BA133" s="47"/>
      <c r="BB133" s="142" t="s">
        <v>520</v>
      </c>
      <c r="BC133" s="137"/>
      <c r="BD133" s="17"/>
      <c r="BE133" s="17"/>
      <c r="BF133" s="17"/>
      <c r="BG133" s="62"/>
      <c r="BH133" s="62"/>
      <c r="BI133" s="62"/>
      <c r="BJ133" s="17"/>
      <c r="BK133" s="17"/>
    </row>
    <row r="134" spans="1:63" ht="15.65" customHeight="1" x14ac:dyDescent="0.35">
      <c r="A134" s="17"/>
      <c r="B134" s="115" t="s">
        <v>145</v>
      </c>
      <c r="C134" s="56"/>
      <c r="D134" s="51" t="s">
        <v>129</v>
      </c>
      <c r="E134" s="123"/>
      <c r="F134" s="131"/>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46"/>
      <c r="AQ134" s="46"/>
      <c r="AR134" s="46"/>
      <c r="AS134" s="46"/>
      <c r="AT134" s="46"/>
      <c r="AU134" s="46"/>
      <c r="AV134" s="46"/>
      <c r="AW134" s="46"/>
      <c r="AX134" s="46"/>
      <c r="AY134" s="46"/>
      <c r="AZ134" s="46"/>
      <c r="BA134" s="47"/>
      <c r="BB134" s="142" t="s">
        <v>521</v>
      </c>
      <c r="BC134" s="137"/>
      <c r="BD134" s="17"/>
      <c r="BE134" s="17"/>
      <c r="BF134" s="17"/>
      <c r="BG134" s="57"/>
      <c r="BH134" s="57"/>
      <c r="BI134" s="57"/>
      <c r="BJ134" s="57"/>
      <c r="BK134" s="57"/>
    </row>
    <row r="135" spans="1:63" ht="15.65" customHeight="1" x14ac:dyDescent="0.35">
      <c r="A135" s="17"/>
      <c r="B135" s="112" t="s">
        <v>171</v>
      </c>
      <c r="C135" s="56"/>
      <c r="D135" s="51" t="s">
        <v>129</v>
      </c>
      <c r="E135" s="123"/>
      <c r="F135" s="131"/>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46"/>
      <c r="AQ135" s="46"/>
      <c r="AR135" s="46"/>
      <c r="AS135" s="46"/>
      <c r="AT135" s="46"/>
      <c r="AU135" s="46"/>
      <c r="AV135" s="46"/>
      <c r="AW135" s="46"/>
      <c r="AX135" s="46"/>
      <c r="AY135" s="46"/>
      <c r="AZ135" s="46"/>
      <c r="BA135" s="47"/>
      <c r="BB135" s="142" t="s">
        <v>522</v>
      </c>
      <c r="BC135" s="137"/>
      <c r="BD135" s="17"/>
      <c r="BE135" s="17"/>
      <c r="BF135" s="17"/>
      <c r="BG135" s="62"/>
      <c r="BH135" s="62"/>
      <c r="BI135" s="62"/>
      <c r="BJ135" s="17"/>
      <c r="BK135" s="17"/>
    </row>
    <row r="136" spans="1:63" ht="15.65" customHeight="1" x14ac:dyDescent="0.35">
      <c r="A136" s="17"/>
      <c r="B136" s="112" t="s">
        <v>172</v>
      </c>
      <c r="C136" s="56"/>
      <c r="D136" s="51" t="s">
        <v>129</v>
      </c>
      <c r="E136" s="123"/>
      <c r="F136" s="131"/>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46"/>
      <c r="AQ136" s="46"/>
      <c r="AR136" s="46"/>
      <c r="AS136" s="46"/>
      <c r="AT136" s="46"/>
      <c r="AU136" s="46"/>
      <c r="AV136" s="46"/>
      <c r="AW136" s="46"/>
      <c r="AX136" s="46"/>
      <c r="AY136" s="46"/>
      <c r="AZ136" s="46"/>
      <c r="BA136" s="47"/>
      <c r="BB136" s="142" t="s">
        <v>523</v>
      </c>
      <c r="BC136" s="137"/>
      <c r="BD136" s="17"/>
      <c r="BE136" s="17"/>
      <c r="BF136" s="17"/>
      <c r="BG136" s="57"/>
      <c r="BH136" s="57"/>
      <c r="BI136" s="57"/>
      <c r="BJ136" s="57"/>
      <c r="BK136" s="57"/>
    </row>
    <row r="137" spans="1:63" ht="15.65" customHeight="1" x14ac:dyDescent="0.35">
      <c r="A137" s="17"/>
      <c r="B137" s="112" t="s">
        <v>173</v>
      </c>
      <c r="C137" s="56"/>
      <c r="D137" s="55" t="s">
        <v>129</v>
      </c>
      <c r="E137" s="123"/>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46"/>
      <c r="AQ137" s="46"/>
      <c r="AR137" s="46"/>
      <c r="AS137" s="46"/>
      <c r="AT137" s="46"/>
      <c r="AU137" s="46"/>
      <c r="AV137" s="46"/>
      <c r="AW137" s="46"/>
      <c r="AX137" s="46"/>
      <c r="AY137" s="46"/>
      <c r="AZ137" s="46"/>
      <c r="BA137" s="47"/>
      <c r="BB137" s="142" t="s">
        <v>524</v>
      </c>
      <c r="BC137" s="137"/>
      <c r="BD137" s="17"/>
      <c r="BE137" s="17"/>
      <c r="BF137" s="17"/>
      <c r="BG137" s="62"/>
      <c r="BH137" s="62"/>
      <c r="BI137" s="62"/>
      <c r="BJ137" s="17"/>
      <c r="BK137" s="17"/>
    </row>
    <row r="138" spans="1:63" ht="15.65" customHeight="1" x14ac:dyDescent="0.35">
      <c r="A138" s="17"/>
      <c r="B138" s="112" t="s">
        <v>145</v>
      </c>
      <c r="C138" s="56"/>
      <c r="D138" s="51" t="s">
        <v>129</v>
      </c>
      <c r="E138" s="123"/>
      <c r="F138" s="131"/>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46"/>
      <c r="AQ138" s="46"/>
      <c r="AR138" s="46"/>
      <c r="AS138" s="46"/>
      <c r="AT138" s="46"/>
      <c r="AU138" s="46"/>
      <c r="AV138" s="46"/>
      <c r="AW138" s="46"/>
      <c r="AX138" s="46"/>
      <c r="AY138" s="46"/>
      <c r="AZ138" s="46"/>
      <c r="BA138" s="47"/>
      <c r="BB138" s="142" t="s">
        <v>525</v>
      </c>
      <c r="BC138" s="137"/>
      <c r="BD138" s="17"/>
      <c r="BE138" s="17"/>
      <c r="BF138" s="17"/>
      <c r="BG138" s="57"/>
      <c r="BH138" s="57"/>
      <c r="BI138" s="57"/>
      <c r="BJ138" s="57"/>
      <c r="BK138" s="57"/>
    </row>
    <row r="139" spans="1:63" ht="15.65" customHeight="1" x14ac:dyDescent="0.35">
      <c r="A139" s="17"/>
      <c r="B139" s="113" t="s">
        <v>174</v>
      </c>
      <c r="C139" s="56"/>
      <c r="D139" s="51" t="s">
        <v>129</v>
      </c>
      <c r="E139" s="123"/>
      <c r="F139" s="131"/>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46"/>
      <c r="AQ139" s="46"/>
      <c r="AR139" s="46"/>
      <c r="AS139" s="46"/>
      <c r="AT139" s="46"/>
      <c r="AU139" s="46"/>
      <c r="AV139" s="46"/>
      <c r="AW139" s="46"/>
      <c r="AX139" s="46"/>
      <c r="AY139" s="46"/>
      <c r="AZ139" s="46"/>
      <c r="BA139" s="47"/>
      <c r="BB139" s="142" t="s">
        <v>175</v>
      </c>
      <c r="BC139" s="137"/>
      <c r="BD139" s="17"/>
      <c r="BE139" s="17"/>
      <c r="BF139" s="17"/>
      <c r="BG139" s="62"/>
      <c r="BH139" s="62"/>
      <c r="BI139" s="62"/>
      <c r="BJ139" s="17"/>
      <c r="BK139" s="17"/>
    </row>
    <row r="140" spans="1:63" x14ac:dyDescent="0.35">
      <c r="A140" s="17"/>
      <c r="B140" s="72" t="s">
        <v>176</v>
      </c>
      <c r="C140" s="73"/>
      <c r="D140" s="74"/>
      <c r="E140" s="126"/>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44"/>
      <c r="BD140" s="17"/>
      <c r="BE140" s="17"/>
      <c r="BF140" s="17"/>
      <c r="BG140" s="57"/>
      <c r="BH140" s="57"/>
      <c r="BI140" s="57"/>
      <c r="BJ140" s="57"/>
      <c r="BK140" s="57"/>
    </row>
    <row r="141" spans="1:63" ht="15.65" customHeight="1" x14ac:dyDescent="0.35">
      <c r="A141" s="17"/>
      <c r="B141" s="113" t="s">
        <v>177</v>
      </c>
      <c r="C141" s="56"/>
      <c r="D141" s="76"/>
      <c r="E141" s="77"/>
      <c r="F141" s="132"/>
      <c r="G141" s="76"/>
      <c r="H141" s="76"/>
      <c r="I141" s="76"/>
      <c r="J141" s="78"/>
      <c r="K141" s="78"/>
      <c r="L141" s="78"/>
      <c r="M141" s="78"/>
      <c r="N141" s="78"/>
      <c r="O141" s="78"/>
      <c r="P141" s="78"/>
      <c r="Q141" s="78"/>
      <c r="R141" s="78"/>
      <c r="S141" s="78"/>
      <c r="T141" s="78"/>
      <c r="U141" s="78"/>
      <c r="V141" s="78"/>
      <c r="W141" s="78"/>
      <c r="X141" s="78"/>
      <c r="Y141" s="78"/>
      <c r="Z141" s="78"/>
      <c r="AA141" s="78"/>
      <c r="AB141" s="78"/>
      <c r="AC141" s="78"/>
      <c r="AD141" s="78"/>
      <c r="AE141" s="78"/>
      <c r="AF141" s="78"/>
      <c r="AG141" s="78"/>
      <c r="AH141" s="78"/>
      <c r="AI141" s="78"/>
      <c r="AJ141" s="78"/>
      <c r="AK141" s="78"/>
      <c r="AL141" s="78"/>
      <c r="AM141" s="78"/>
      <c r="AN141" s="78"/>
      <c r="AO141" s="76"/>
      <c r="AP141" s="78"/>
      <c r="AQ141" s="78"/>
      <c r="AR141" s="78"/>
      <c r="AS141" s="78"/>
      <c r="AT141" s="78"/>
      <c r="AU141" s="78"/>
      <c r="AV141" s="78"/>
      <c r="AW141" s="78"/>
      <c r="AX141" s="78"/>
      <c r="AY141" s="78"/>
      <c r="AZ141" s="78"/>
      <c r="BA141" s="78"/>
      <c r="BB141" s="2" t="str">
        <f>CONCATENATE(B141,"|","|",D141)</f>
        <v>Electricity prices by type of using sector||</v>
      </c>
      <c r="BC141" s="137"/>
      <c r="BD141" s="17"/>
      <c r="BE141" s="17"/>
      <c r="BF141" s="17"/>
      <c r="BG141" s="62"/>
      <c r="BH141" s="62"/>
      <c r="BI141" s="62"/>
      <c r="BJ141" s="17"/>
      <c r="BK141" s="17"/>
    </row>
    <row r="142" spans="1:63" ht="15.65" customHeight="1" x14ac:dyDescent="0.35">
      <c r="A142" s="17"/>
      <c r="B142" s="114" t="s">
        <v>167</v>
      </c>
      <c r="C142" s="56"/>
      <c r="D142" s="51" t="s">
        <v>178</v>
      </c>
      <c r="E142" s="123"/>
      <c r="F142" s="131"/>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46"/>
      <c r="AQ142" s="46"/>
      <c r="AR142" s="46"/>
      <c r="AS142" s="46"/>
      <c r="AT142" s="46"/>
      <c r="AU142" s="46"/>
      <c r="AV142" s="46"/>
      <c r="AW142" s="46"/>
      <c r="AX142" s="46"/>
      <c r="AY142" s="46"/>
      <c r="AZ142" s="46"/>
      <c r="BA142" s="47"/>
      <c r="BB142" s="2" t="s">
        <v>369</v>
      </c>
      <c r="BC142" s="137" t="s">
        <v>345</v>
      </c>
      <c r="BD142" s="17"/>
      <c r="BE142" s="17"/>
      <c r="BF142" s="17"/>
      <c r="BG142" s="57"/>
      <c r="BH142" s="57"/>
      <c r="BI142" s="57"/>
      <c r="BJ142" s="57"/>
      <c r="BK142" s="57"/>
    </row>
    <row r="143" spans="1:63" ht="15.65" customHeight="1" x14ac:dyDescent="0.35">
      <c r="A143" s="17"/>
      <c r="B143" s="114" t="s">
        <v>165</v>
      </c>
      <c r="C143" s="56"/>
      <c r="D143" s="51" t="s">
        <v>178</v>
      </c>
      <c r="E143" s="123"/>
      <c r="F143" s="131"/>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46"/>
      <c r="AQ143" s="46"/>
      <c r="AR143" s="46"/>
      <c r="AS143" s="46"/>
      <c r="AT143" s="46"/>
      <c r="AU143" s="46"/>
      <c r="AV143" s="46"/>
      <c r="AW143" s="46"/>
      <c r="AX143" s="46"/>
      <c r="AY143" s="46"/>
      <c r="AZ143" s="46"/>
      <c r="BA143" s="47"/>
      <c r="BB143" s="2" t="s">
        <v>370</v>
      </c>
      <c r="BC143" s="137" t="s">
        <v>345</v>
      </c>
      <c r="BD143" s="17"/>
      <c r="BE143" s="17"/>
      <c r="BF143" s="17"/>
      <c r="BG143" s="62"/>
      <c r="BH143" s="62"/>
      <c r="BI143" s="62"/>
      <c r="BJ143" s="17"/>
      <c r="BK143" s="17"/>
    </row>
    <row r="144" spans="1:63" ht="15.65" customHeight="1" x14ac:dyDescent="0.35">
      <c r="A144" s="17"/>
      <c r="B144" s="114" t="s">
        <v>168</v>
      </c>
      <c r="C144" s="56"/>
      <c r="D144" s="51" t="s">
        <v>178</v>
      </c>
      <c r="E144" s="123"/>
      <c r="F144" s="131"/>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46"/>
      <c r="AQ144" s="46"/>
      <c r="AR144" s="46"/>
      <c r="AS144" s="46"/>
      <c r="AT144" s="46"/>
      <c r="AU144" s="46"/>
      <c r="AV144" s="46"/>
      <c r="AW144" s="46"/>
      <c r="AX144" s="46"/>
      <c r="AY144" s="46"/>
      <c r="AZ144" s="46"/>
      <c r="BA144" s="47"/>
      <c r="BB144" s="2" t="s">
        <v>371</v>
      </c>
      <c r="BC144" s="137" t="s">
        <v>345</v>
      </c>
      <c r="BD144" s="17"/>
      <c r="BE144" s="17"/>
      <c r="BF144" s="17"/>
      <c r="BG144" s="57"/>
      <c r="BH144" s="57"/>
      <c r="BI144" s="57"/>
      <c r="BJ144" s="57"/>
      <c r="BK144" s="57"/>
    </row>
    <row r="145" spans="1:63" ht="15.65" customHeight="1" x14ac:dyDescent="0.35">
      <c r="A145" s="17"/>
      <c r="B145" s="113" t="s">
        <v>179</v>
      </c>
      <c r="C145" s="56"/>
      <c r="D145" s="76"/>
      <c r="E145" s="77"/>
      <c r="F145" s="132"/>
      <c r="G145" s="76"/>
      <c r="H145" s="76"/>
      <c r="I145" s="76"/>
      <c r="J145" s="79"/>
      <c r="K145" s="79"/>
      <c r="L145" s="79"/>
      <c r="M145" s="79"/>
      <c r="N145" s="79"/>
      <c r="O145" s="79"/>
      <c r="P145" s="79"/>
      <c r="Q145" s="79"/>
      <c r="R145" s="79"/>
      <c r="S145" s="79"/>
      <c r="T145" s="79"/>
      <c r="U145" s="79"/>
      <c r="V145" s="79"/>
      <c r="W145" s="79"/>
      <c r="X145" s="79"/>
      <c r="Y145" s="79"/>
      <c r="Z145" s="79"/>
      <c r="AA145" s="79"/>
      <c r="AB145" s="79"/>
      <c r="AC145" s="79"/>
      <c r="AD145" s="79"/>
      <c r="AE145" s="79"/>
      <c r="AF145" s="79"/>
      <c r="AG145" s="79"/>
      <c r="AH145" s="79"/>
      <c r="AI145" s="79"/>
      <c r="AJ145" s="79"/>
      <c r="AK145" s="79"/>
      <c r="AL145" s="79"/>
      <c r="AM145" s="79"/>
      <c r="AN145" s="79"/>
      <c r="AO145" s="76"/>
      <c r="AP145" s="79"/>
      <c r="AQ145" s="79"/>
      <c r="AR145" s="79"/>
      <c r="AS145" s="79"/>
      <c r="AT145" s="79"/>
      <c r="AU145" s="79"/>
      <c r="AV145" s="79"/>
      <c r="AW145" s="79"/>
      <c r="AX145" s="79"/>
      <c r="AY145" s="79"/>
      <c r="AZ145" s="79"/>
      <c r="BA145" s="79"/>
      <c r="BB145" s="2" t="str">
        <f>CONCATENATE(B145,"|","|",D145)</f>
        <v>National retail fuel prices (including taxes, per source and sector)||</v>
      </c>
      <c r="BC145" s="137"/>
      <c r="BD145" s="17"/>
      <c r="BE145" s="17"/>
      <c r="BF145" s="17"/>
      <c r="BG145" s="62"/>
      <c r="BH145" s="62"/>
      <c r="BI145" s="62"/>
      <c r="BJ145" s="17"/>
      <c r="BK145" s="17"/>
    </row>
    <row r="146" spans="1:63" ht="15.65" customHeight="1" x14ac:dyDescent="0.35">
      <c r="A146" s="17"/>
      <c r="B146" s="114" t="s">
        <v>180</v>
      </c>
      <c r="C146" s="56"/>
      <c r="D146" s="51" t="s">
        <v>181</v>
      </c>
      <c r="E146" s="123"/>
      <c r="F146" s="131"/>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46"/>
      <c r="AQ146" s="46"/>
      <c r="AR146" s="46"/>
      <c r="AS146" s="46"/>
      <c r="AT146" s="46"/>
      <c r="AU146" s="46"/>
      <c r="AV146" s="46"/>
      <c r="AW146" s="46"/>
      <c r="AX146" s="46"/>
      <c r="AY146" s="46"/>
      <c r="AZ146" s="46"/>
      <c r="BA146" s="47"/>
      <c r="BB146" s="2" t="s">
        <v>526</v>
      </c>
      <c r="BC146" s="137" t="s">
        <v>345</v>
      </c>
      <c r="BD146" s="17"/>
      <c r="BE146" s="17"/>
      <c r="BF146" s="17"/>
      <c r="BG146" s="57"/>
      <c r="BH146" s="57"/>
      <c r="BI146" s="57"/>
      <c r="BJ146" s="57"/>
      <c r="BK146" s="57"/>
    </row>
    <row r="147" spans="1:63" ht="15.65" customHeight="1" x14ac:dyDescent="0.35">
      <c r="A147" s="17"/>
      <c r="B147" s="114" t="s">
        <v>372</v>
      </c>
      <c r="C147" s="56"/>
      <c r="D147" s="51" t="s">
        <v>181</v>
      </c>
      <c r="E147" s="123"/>
      <c r="F147" s="131"/>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46"/>
      <c r="AQ147" s="46"/>
      <c r="AR147" s="46"/>
      <c r="AS147" s="46"/>
      <c r="AT147" s="46"/>
      <c r="AU147" s="46"/>
      <c r="AV147" s="46"/>
      <c r="AW147" s="46"/>
      <c r="AX147" s="46"/>
      <c r="AY147" s="46"/>
      <c r="AZ147" s="46"/>
      <c r="BA147" s="47"/>
      <c r="BB147" s="2" t="s">
        <v>527</v>
      </c>
      <c r="BC147" s="137" t="s">
        <v>345</v>
      </c>
      <c r="BD147" s="17"/>
      <c r="BE147" s="17"/>
      <c r="BF147" s="17"/>
      <c r="BG147" s="62"/>
      <c r="BH147" s="62"/>
      <c r="BI147" s="62"/>
      <c r="BJ147" s="17"/>
      <c r="BK147" s="17"/>
    </row>
    <row r="148" spans="1:63" ht="15.65" customHeight="1" x14ac:dyDescent="0.35">
      <c r="A148" s="17"/>
      <c r="B148" s="114" t="s">
        <v>182</v>
      </c>
      <c r="C148" s="56"/>
      <c r="D148" s="51" t="s">
        <v>181</v>
      </c>
      <c r="E148" s="123"/>
      <c r="F148" s="131"/>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46"/>
      <c r="AQ148" s="46"/>
      <c r="AR148" s="46"/>
      <c r="AS148" s="46"/>
      <c r="AT148" s="46"/>
      <c r="AU148" s="46"/>
      <c r="AV148" s="46"/>
      <c r="AW148" s="46"/>
      <c r="AX148" s="46"/>
      <c r="AY148" s="46"/>
      <c r="AZ148" s="46"/>
      <c r="BA148" s="47"/>
      <c r="BB148" s="2" t="s">
        <v>528</v>
      </c>
      <c r="BC148" s="137" t="s">
        <v>345</v>
      </c>
      <c r="BD148" s="17"/>
      <c r="BE148" s="17"/>
      <c r="BF148" s="17"/>
      <c r="BG148" s="57"/>
      <c r="BH148" s="57"/>
      <c r="BI148" s="57"/>
      <c r="BJ148" s="57"/>
      <c r="BK148" s="57"/>
    </row>
    <row r="149" spans="1:63" ht="15.65" customHeight="1" x14ac:dyDescent="0.35">
      <c r="A149" s="17"/>
      <c r="B149" s="114" t="s">
        <v>183</v>
      </c>
      <c r="C149" s="56"/>
      <c r="D149" s="51" t="s">
        <v>181</v>
      </c>
      <c r="E149" s="123"/>
      <c r="F149" s="131"/>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46"/>
      <c r="AQ149" s="46"/>
      <c r="AR149" s="46"/>
      <c r="AS149" s="46"/>
      <c r="AT149" s="46"/>
      <c r="AU149" s="46"/>
      <c r="AV149" s="46"/>
      <c r="AW149" s="46"/>
      <c r="AX149" s="46"/>
      <c r="AY149" s="46"/>
      <c r="AZ149" s="46"/>
      <c r="BA149" s="47"/>
      <c r="BB149" s="2" t="s">
        <v>529</v>
      </c>
      <c r="BC149" s="137" t="s">
        <v>345</v>
      </c>
      <c r="BD149" s="17"/>
      <c r="BE149" s="17"/>
      <c r="BF149" s="17"/>
      <c r="BG149" s="62"/>
      <c r="BH149" s="62"/>
      <c r="BI149" s="62"/>
      <c r="BJ149" s="17"/>
      <c r="BK149" s="17"/>
    </row>
    <row r="150" spans="1:63" ht="15.65" customHeight="1" x14ac:dyDescent="0.35">
      <c r="A150" s="17"/>
      <c r="B150" s="114" t="s">
        <v>184</v>
      </c>
      <c r="C150" s="56"/>
      <c r="D150" s="51" t="s">
        <v>181</v>
      </c>
      <c r="E150" s="123"/>
      <c r="F150" s="131"/>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46"/>
      <c r="AQ150" s="46"/>
      <c r="AR150" s="46"/>
      <c r="AS150" s="46"/>
      <c r="AT150" s="46"/>
      <c r="AU150" s="46"/>
      <c r="AV150" s="46"/>
      <c r="AW150" s="46"/>
      <c r="AX150" s="46"/>
      <c r="AY150" s="46"/>
      <c r="AZ150" s="46"/>
      <c r="BA150" s="47"/>
      <c r="BB150" s="2" t="s">
        <v>530</v>
      </c>
      <c r="BC150" s="137" t="s">
        <v>345</v>
      </c>
      <c r="BD150" s="17"/>
      <c r="BE150" s="17"/>
      <c r="BF150" s="17"/>
      <c r="BG150" s="57"/>
      <c r="BH150" s="57"/>
      <c r="BI150" s="57"/>
      <c r="BJ150" s="57"/>
      <c r="BK150" s="57"/>
    </row>
    <row r="151" spans="1:63" ht="15.65" customHeight="1" x14ac:dyDescent="0.35">
      <c r="A151" s="17"/>
      <c r="B151" s="114" t="s">
        <v>185</v>
      </c>
      <c r="C151" s="56"/>
      <c r="D151" s="51" t="s">
        <v>181</v>
      </c>
      <c r="E151" s="123"/>
      <c r="F151" s="131"/>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46"/>
      <c r="AQ151" s="46"/>
      <c r="AR151" s="46"/>
      <c r="AS151" s="46"/>
      <c r="AT151" s="46"/>
      <c r="AU151" s="46"/>
      <c r="AV151" s="46"/>
      <c r="AW151" s="46"/>
      <c r="AX151" s="46"/>
      <c r="AY151" s="46"/>
      <c r="AZ151" s="46"/>
      <c r="BA151" s="47"/>
      <c r="BB151" s="2" t="s">
        <v>531</v>
      </c>
      <c r="BC151" s="137" t="s">
        <v>345</v>
      </c>
      <c r="BD151" s="17"/>
      <c r="BE151" s="17"/>
      <c r="BF151" s="17"/>
      <c r="BG151" s="62"/>
      <c r="BH151" s="62"/>
      <c r="BI151" s="62"/>
      <c r="BJ151" s="17"/>
      <c r="BK151" s="17"/>
    </row>
    <row r="152" spans="1:63" ht="15.65" customHeight="1" x14ac:dyDescent="0.35">
      <c r="A152" s="17"/>
      <c r="B152" s="114" t="s">
        <v>186</v>
      </c>
      <c r="C152" s="56"/>
      <c r="D152" s="51" t="s">
        <v>181</v>
      </c>
      <c r="E152" s="123"/>
      <c r="F152" s="131"/>
      <c r="G152" s="52"/>
      <c r="H152" s="52"/>
      <c r="I152" s="52"/>
      <c r="J152" s="52"/>
      <c r="K152" s="52"/>
      <c r="L152" s="52"/>
      <c r="M152" s="52"/>
      <c r="N152" s="52"/>
      <c r="O152" s="52"/>
      <c r="P152" s="52"/>
      <c r="Q152" s="52"/>
      <c r="R152" s="52"/>
      <c r="S152" s="52"/>
      <c r="T152" s="52"/>
      <c r="U152" s="52"/>
      <c r="V152" s="52"/>
      <c r="W152" s="52"/>
      <c r="X152" s="52"/>
      <c r="Y152" s="52"/>
      <c r="Z152" s="52"/>
      <c r="AA152" s="52"/>
      <c r="AB152" s="52"/>
      <c r="AC152" s="52"/>
      <c r="AD152" s="52"/>
      <c r="AE152" s="52"/>
      <c r="AF152" s="52"/>
      <c r="AG152" s="52"/>
      <c r="AH152" s="52"/>
      <c r="AI152" s="52"/>
      <c r="AJ152" s="52"/>
      <c r="AK152" s="52"/>
      <c r="AL152" s="52"/>
      <c r="AM152" s="52"/>
      <c r="AN152" s="52"/>
      <c r="AO152" s="52"/>
      <c r="AP152" s="46"/>
      <c r="AQ152" s="46"/>
      <c r="AR152" s="46"/>
      <c r="AS152" s="46"/>
      <c r="AT152" s="46"/>
      <c r="AU152" s="46"/>
      <c r="AV152" s="46"/>
      <c r="AW152" s="46"/>
      <c r="AX152" s="46"/>
      <c r="AY152" s="46"/>
      <c r="AZ152" s="46"/>
      <c r="BA152" s="47"/>
      <c r="BB152" s="2" t="s">
        <v>532</v>
      </c>
      <c r="BC152" s="137" t="s">
        <v>345</v>
      </c>
      <c r="BD152" s="17"/>
      <c r="BE152" s="17"/>
      <c r="BF152" s="17"/>
      <c r="BG152" s="57"/>
      <c r="BH152" s="57"/>
      <c r="BI152" s="57"/>
      <c r="BJ152" s="57"/>
      <c r="BK152" s="57"/>
    </row>
    <row r="153" spans="1:63" ht="15.65" customHeight="1" x14ac:dyDescent="0.35">
      <c r="A153" s="17"/>
      <c r="B153" s="114" t="s">
        <v>187</v>
      </c>
      <c r="C153" s="56"/>
      <c r="D153" s="51" t="s">
        <v>181</v>
      </c>
      <c r="E153" s="123"/>
      <c r="F153" s="131"/>
      <c r="G153" s="52"/>
      <c r="H153" s="52"/>
      <c r="I153" s="52"/>
      <c r="J153" s="52"/>
      <c r="K153" s="52"/>
      <c r="L153" s="52"/>
      <c r="M153" s="52"/>
      <c r="N153" s="52"/>
      <c r="O153" s="52"/>
      <c r="P153" s="52"/>
      <c r="Q153" s="52"/>
      <c r="R153" s="52"/>
      <c r="S153" s="52"/>
      <c r="T153" s="52"/>
      <c r="U153" s="52"/>
      <c r="V153" s="52"/>
      <c r="W153" s="52"/>
      <c r="X153" s="52"/>
      <c r="Y153" s="52"/>
      <c r="Z153" s="52"/>
      <c r="AA153" s="52"/>
      <c r="AB153" s="52"/>
      <c r="AC153" s="52"/>
      <c r="AD153" s="52"/>
      <c r="AE153" s="52"/>
      <c r="AF153" s="52"/>
      <c r="AG153" s="52"/>
      <c r="AH153" s="52"/>
      <c r="AI153" s="52"/>
      <c r="AJ153" s="52"/>
      <c r="AK153" s="52"/>
      <c r="AL153" s="52"/>
      <c r="AM153" s="52"/>
      <c r="AN153" s="52"/>
      <c r="AO153" s="52"/>
      <c r="AP153" s="46"/>
      <c r="AQ153" s="46"/>
      <c r="AR153" s="46"/>
      <c r="AS153" s="46"/>
      <c r="AT153" s="46"/>
      <c r="AU153" s="46"/>
      <c r="AV153" s="46"/>
      <c r="AW153" s="46"/>
      <c r="AX153" s="46"/>
      <c r="AY153" s="46"/>
      <c r="AZ153" s="46"/>
      <c r="BA153" s="47"/>
      <c r="BB153" s="2" t="s">
        <v>533</v>
      </c>
      <c r="BC153" s="137" t="s">
        <v>345</v>
      </c>
      <c r="BD153" s="17"/>
      <c r="BE153" s="17"/>
      <c r="BF153" s="17"/>
      <c r="BG153" s="62"/>
      <c r="BH153" s="62"/>
      <c r="BI153" s="62"/>
      <c r="BJ153" s="17"/>
      <c r="BK153" s="17"/>
    </row>
    <row r="154" spans="1:63" ht="15.65" customHeight="1" x14ac:dyDescent="0.35">
      <c r="A154" s="17"/>
      <c r="B154" s="114" t="s">
        <v>188</v>
      </c>
      <c r="C154" s="56"/>
      <c r="D154" s="51" t="s">
        <v>181</v>
      </c>
      <c r="E154" s="123"/>
      <c r="F154" s="131"/>
      <c r="G154" s="52"/>
      <c r="H154" s="52"/>
      <c r="I154" s="52"/>
      <c r="J154" s="52"/>
      <c r="K154" s="52"/>
      <c r="L154" s="52"/>
      <c r="M154" s="52"/>
      <c r="N154" s="52"/>
      <c r="O154" s="52"/>
      <c r="P154" s="52"/>
      <c r="Q154" s="52"/>
      <c r="R154" s="52"/>
      <c r="S154" s="52"/>
      <c r="T154" s="52"/>
      <c r="U154" s="52"/>
      <c r="V154" s="52"/>
      <c r="W154" s="52"/>
      <c r="X154" s="52"/>
      <c r="Y154" s="52"/>
      <c r="Z154" s="52"/>
      <c r="AA154" s="52"/>
      <c r="AB154" s="52"/>
      <c r="AC154" s="52"/>
      <c r="AD154" s="52"/>
      <c r="AE154" s="52"/>
      <c r="AF154" s="52"/>
      <c r="AG154" s="52"/>
      <c r="AH154" s="52"/>
      <c r="AI154" s="52"/>
      <c r="AJ154" s="52"/>
      <c r="AK154" s="52"/>
      <c r="AL154" s="52"/>
      <c r="AM154" s="52"/>
      <c r="AN154" s="52"/>
      <c r="AO154" s="52"/>
      <c r="AP154" s="46"/>
      <c r="AQ154" s="46"/>
      <c r="AR154" s="46"/>
      <c r="AS154" s="46"/>
      <c r="AT154" s="46"/>
      <c r="AU154" s="46"/>
      <c r="AV154" s="46"/>
      <c r="AW154" s="46"/>
      <c r="AX154" s="46"/>
      <c r="AY154" s="46"/>
      <c r="AZ154" s="46"/>
      <c r="BA154" s="47"/>
      <c r="BB154" s="2" t="s">
        <v>534</v>
      </c>
      <c r="BC154" s="137" t="s">
        <v>345</v>
      </c>
      <c r="BD154" s="17"/>
      <c r="BE154" s="17"/>
      <c r="BF154" s="17"/>
      <c r="BG154" s="57"/>
      <c r="BH154" s="57"/>
      <c r="BI154" s="57"/>
      <c r="BJ154" s="57"/>
      <c r="BK154" s="57"/>
    </row>
    <row r="155" spans="1:63" ht="15.65" customHeight="1" x14ac:dyDescent="0.35">
      <c r="A155" s="17"/>
      <c r="B155" s="114" t="s">
        <v>189</v>
      </c>
      <c r="C155" s="56"/>
      <c r="D155" s="51" t="s">
        <v>181</v>
      </c>
      <c r="E155" s="123"/>
      <c r="F155" s="131"/>
      <c r="G155" s="52"/>
      <c r="H155" s="52"/>
      <c r="I155" s="52"/>
      <c r="J155" s="52"/>
      <c r="K155" s="52"/>
      <c r="L155" s="52"/>
      <c r="M155" s="52"/>
      <c r="N155" s="52"/>
      <c r="O155" s="52"/>
      <c r="P155" s="52"/>
      <c r="Q155" s="52"/>
      <c r="R155" s="52"/>
      <c r="S155" s="52"/>
      <c r="T155" s="52"/>
      <c r="U155" s="52"/>
      <c r="V155" s="52"/>
      <c r="W155" s="52"/>
      <c r="X155" s="52"/>
      <c r="Y155" s="52"/>
      <c r="Z155" s="52"/>
      <c r="AA155" s="52"/>
      <c r="AB155" s="52"/>
      <c r="AC155" s="52"/>
      <c r="AD155" s="52"/>
      <c r="AE155" s="52"/>
      <c r="AF155" s="52"/>
      <c r="AG155" s="52"/>
      <c r="AH155" s="52"/>
      <c r="AI155" s="52"/>
      <c r="AJ155" s="52"/>
      <c r="AK155" s="52"/>
      <c r="AL155" s="52"/>
      <c r="AM155" s="52"/>
      <c r="AN155" s="52"/>
      <c r="AO155" s="52"/>
      <c r="AP155" s="46"/>
      <c r="AQ155" s="46"/>
      <c r="AR155" s="46"/>
      <c r="AS155" s="46"/>
      <c r="AT155" s="46"/>
      <c r="AU155" s="46"/>
      <c r="AV155" s="46"/>
      <c r="AW155" s="46"/>
      <c r="AX155" s="46"/>
      <c r="AY155" s="46"/>
      <c r="AZ155" s="46"/>
      <c r="BA155" s="47"/>
      <c r="BB155" s="2" t="s">
        <v>535</v>
      </c>
      <c r="BC155" s="137" t="s">
        <v>345</v>
      </c>
      <c r="BD155" s="17"/>
      <c r="BE155" s="17"/>
      <c r="BF155" s="17"/>
      <c r="BG155" s="62"/>
      <c r="BH155" s="62"/>
      <c r="BI155" s="62"/>
      <c r="BJ155" s="17"/>
      <c r="BK155" s="17"/>
    </row>
    <row r="156" spans="1:63" ht="15.65" customHeight="1" x14ac:dyDescent="0.35">
      <c r="A156" s="17"/>
      <c r="B156" s="114" t="s">
        <v>190</v>
      </c>
      <c r="C156" s="56"/>
      <c r="D156" s="51" t="s">
        <v>181</v>
      </c>
      <c r="E156" s="123"/>
      <c r="F156" s="131"/>
      <c r="G156" s="52"/>
      <c r="H156" s="52"/>
      <c r="I156" s="52"/>
      <c r="J156" s="52"/>
      <c r="K156" s="52"/>
      <c r="L156" s="52"/>
      <c r="M156" s="52"/>
      <c r="N156" s="52"/>
      <c r="O156" s="52"/>
      <c r="P156" s="52"/>
      <c r="Q156" s="52"/>
      <c r="R156" s="52"/>
      <c r="S156" s="52"/>
      <c r="T156" s="52"/>
      <c r="U156" s="52"/>
      <c r="V156" s="52"/>
      <c r="W156" s="52"/>
      <c r="X156" s="52"/>
      <c r="Y156" s="52"/>
      <c r="Z156" s="52"/>
      <c r="AA156" s="52"/>
      <c r="AB156" s="52"/>
      <c r="AC156" s="52"/>
      <c r="AD156" s="52"/>
      <c r="AE156" s="52"/>
      <c r="AF156" s="52"/>
      <c r="AG156" s="52"/>
      <c r="AH156" s="52"/>
      <c r="AI156" s="52"/>
      <c r="AJ156" s="52"/>
      <c r="AK156" s="52"/>
      <c r="AL156" s="52"/>
      <c r="AM156" s="52"/>
      <c r="AN156" s="52"/>
      <c r="AO156" s="52"/>
      <c r="AP156" s="46"/>
      <c r="AQ156" s="46"/>
      <c r="AR156" s="46"/>
      <c r="AS156" s="46"/>
      <c r="AT156" s="46"/>
      <c r="AU156" s="46"/>
      <c r="AV156" s="46"/>
      <c r="AW156" s="46"/>
      <c r="AX156" s="46"/>
      <c r="AY156" s="46"/>
      <c r="AZ156" s="46"/>
      <c r="BA156" s="47"/>
      <c r="BB156" s="2" t="s">
        <v>536</v>
      </c>
      <c r="BC156" s="137" t="s">
        <v>345</v>
      </c>
      <c r="BD156" s="17"/>
      <c r="BE156" s="17"/>
      <c r="BF156" s="17"/>
      <c r="BG156" s="57"/>
      <c r="BH156" s="57"/>
      <c r="BI156" s="57"/>
      <c r="BJ156" s="57"/>
      <c r="BK156" s="57"/>
    </row>
    <row r="157" spans="1:63" ht="15.65" customHeight="1" x14ac:dyDescent="0.35">
      <c r="A157" s="17"/>
      <c r="B157" s="114" t="s">
        <v>191</v>
      </c>
      <c r="C157" s="56"/>
      <c r="D157" s="51" t="s">
        <v>181</v>
      </c>
      <c r="E157" s="123"/>
      <c r="F157" s="131"/>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46"/>
      <c r="AQ157" s="46"/>
      <c r="AR157" s="46"/>
      <c r="AS157" s="46"/>
      <c r="AT157" s="46"/>
      <c r="AU157" s="46"/>
      <c r="AV157" s="46"/>
      <c r="AW157" s="46"/>
      <c r="AX157" s="46"/>
      <c r="AY157" s="46"/>
      <c r="AZ157" s="46"/>
      <c r="BA157" s="47"/>
      <c r="BB157" s="2" t="s">
        <v>537</v>
      </c>
      <c r="BC157" s="137" t="s">
        <v>345</v>
      </c>
      <c r="BD157" s="17"/>
      <c r="BE157" s="17"/>
      <c r="BF157" s="17"/>
      <c r="BG157" s="62"/>
      <c r="BH157" s="62"/>
      <c r="BI157" s="62"/>
      <c r="BJ157" s="17"/>
      <c r="BK157" s="17"/>
    </row>
    <row r="158" spans="1:63" ht="21.65" customHeight="1" x14ac:dyDescent="0.35">
      <c r="A158" s="64"/>
      <c r="B158" s="80" t="s">
        <v>192</v>
      </c>
      <c r="C158" s="81"/>
      <c r="D158" s="82"/>
      <c r="E158" s="127"/>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68"/>
      <c r="BD158" s="17"/>
      <c r="BE158" s="17"/>
      <c r="BF158" s="17"/>
      <c r="BG158" s="57"/>
      <c r="BH158" s="57"/>
      <c r="BI158" s="57"/>
      <c r="BJ158" s="57"/>
      <c r="BK158" s="57"/>
    </row>
    <row r="159" spans="1:63" x14ac:dyDescent="0.35">
      <c r="A159" s="17"/>
      <c r="B159" s="116" t="s">
        <v>193</v>
      </c>
      <c r="C159" s="84"/>
      <c r="D159" s="85"/>
      <c r="E159" s="128"/>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86"/>
      <c r="AM159" s="86"/>
      <c r="AN159" s="86"/>
      <c r="AO159" s="86"/>
      <c r="AP159" s="86"/>
      <c r="AQ159" s="86"/>
      <c r="AR159" s="86"/>
      <c r="AS159" s="86"/>
      <c r="AT159" s="86"/>
      <c r="AU159" s="86"/>
      <c r="AV159" s="86"/>
      <c r="AW159" s="86"/>
      <c r="AX159" s="86"/>
      <c r="AY159" s="86"/>
      <c r="AZ159" s="86"/>
      <c r="BA159" s="86"/>
      <c r="BB159" s="86"/>
      <c r="BC159" s="70"/>
      <c r="BD159" s="17"/>
      <c r="BE159" s="17"/>
      <c r="BF159" s="17"/>
      <c r="BG159" s="62"/>
      <c r="BH159" s="62"/>
      <c r="BI159" s="62"/>
      <c r="BJ159" s="17"/>
      <c r="BK159" s="17"/>
    </row>
    <row r="160" spans="1:63" x14ac:dyDescent="0.35">
      <c r="A160" s="17"/>
      <c r="B160" s="113" t="s">
        <v>194</v>
      </c>
      <c r="C160" s="56"/>
      <c r="D160" s="87"/>
      <c r="E160" s="87"/>
      <c r="F160" s="133"/>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87"/>
      <c r="AH160" s="87"/>
      <c r="AI160" s="87"/>
      <c r="AJ160" s="87"/>
      <c r="AK160" s="87"/>
      <c r="AL160" s="87"/>
      <c r="AM160" s="87"/>
      <c r="AN160" s="87"/>
      <c r="AO160" s="87"/>
      <c r="AP160" s="87"/>
      <c r="AQ160" s="87"/>
      <c r="AR160" s="87"/>
      <c r="AS160" s="87"/>
      <c r="AT160" s="87"/>
      <c r="AU160" s="87"/>
      <c r="AV160" s="87"/>
      <c r="AW160" s="87"/>
      <c r="AX160" s="87"/>
      <c r="AY160" s="87"/>
      <c r="AZ160" s="87"/>
      <c r="BA160" s="87"/>
      <c r="BB160" s="142" t="str">
        <f>CONCATENATE(B160,"|","|",D160)</f>
        <v>Livestock||</v>
      </c>
      <c r="BC160" s="137"/>
      <c r="BD160" s="17"/>
      <c r="BE160" s="17"/>
      <c r="BF160" s="17"/>
      <c r="BG160" s="57"/>
      <c r="BH160" s="57"/>
      <c r="BI160" s="57"/>
      <c r="BJ160" s="57"/>
      <c r="BK160" s="57"/>
    </row>
    <row r="161" spans="1:63" x14ac:dyDescent="0.35">
      <c r="A161" s="17"/>
      <c r="B161" s="114" t="s">
        <v>195</v>
      </c>
      <c r="C161" s="56"/>
      <c r="D161" s="51" t="s">
        <v>196</v>
      </c>
      <c r="E161" s="123"/>
      <c r="F161" s="131"/>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c r="AE161" s="52"/>
      <c r="AF161" s="52"/>
      <c r="AG161" s="52"/>
      <c r="AH161" s="52"/>
      <c r="AI161" s="52"/>
      <c r="AJ161" s="52"/>
      <c r="AK161" s="52"/>
      <c r="AL161" s="52"/>
      <c r="AM161" s="52"/>
      <c r="AN161" s="52"/>
      <c r="AO161" s="52"/>
      <c r="AP161" s="46"/>
      <c r="AQ161" s="46"/>
      <c r="AR161" s="46"/>
      <c r="AS161" s="46"/>
      <c r="AT161" s="46"/>
      <c r="AU161" s="46"/>
      <c r="AV161" s="46"/>
      <c r="AW161" s="46"/>
      <c r="AX161" s="46"/>
      <c r="AY161" s="46"/>
      <c r="AZ161" s="46"/>
      <c r="BA161" s="47"/>
      <c r="BB161" s="142" t="s">
        <v>373</v>
      </c>
      <c r="BC161" s="137"/>
      <c r="BD161" s="17"/>
      <c r="BE161" s="17"/>
      <c r="BF161" s="17"/>
      <c r="BG161" s="62"/>
      <c r="BH161" s="62"/>
      <c r="BI161" s="62"/>
      <c r="BJ161" s="17"/>
      <c r="BK161" s="17"/>
    </row>
    <row r="162" spans="1:63" x14ac:dyDescent="0.35">
      <c r="A162" s="17"/>
      <c r="B162" s="114" t="s">
        <v>197</v>
      </c>
      <c r="C162" s="56"/>
      <c r="D162" s="51" t="s">
        <v>196</v>
      </c>
      <c r="E162" s="123"/>
      <c r="F162" s="131"/>
      <c r="G162" s="52"/>
      <c r="H162" s="52"/>
      <c r="I162" s="52"/>
      <c r="J162" s="52"/>
      <c r="K162" s="52"/>
      <c r="L162" s="52"/>
      <c r="M162" s="52"/>
      <c r="N162" s="52"/>
      <c r="O162" s="52"/>
      <c r="P162" s="52"/>
      <c r="Q162" s="52"/>
      <c r="R162" s="52"/>
      <c r="S162" s="52"/>
      <c r="T162" s="52"/>
      <c r="U162" s="52"/>
      <c r="V162" s="52"/>
      <c r="W162" s="52"/>
      <c r="X162" s="52"/>
      <c r="Y162" s="52"/>
      <c r="Z162" s="52"/>
      <c r="AA162" s="52"/>
      <c r="AB162" s="52"/>
      <c r="AC162" s="52"/>
      <c r="AD162" s="52"/>
      <c r="AE162" s="52"/>
      <c r="AF162" s="52"/>
      <c r="AG162" s="52"/>
      <c r="AH162" s="52"/>
      <c r="AI162" s="52"/>
      <c r="AJ162" s="52"/>
      <c r="AK162" s="52"/>
      <c r="AL162" s="52"/>
      <c r="AM162" s="52"/>
      <c r="AN162" s="52"/>
      <c r="AO162" s="52"/>
      <c r="AP162" s="46"/>
      <c r="AQ162" s="46"/>
      <c r="AR162" s="46"/>
      <c r="AS162" s="46"/>
      <c r="AT162" s="46"/>
      <c r="AU162" s="46"/>
      <c r="AV162" s="46"/>
      <c r="AW162" s="46"/>
      <c r="AX162" s="46"/>
      <c r="AY162" s="46"/>
      <c r="AZ162" s="46"/>
      <c r="BA162" s="47"/>
      <c r="BB162" s="142" t="s">
        <v>374</v>
      </c>
      <c r="BC162" s="137"/>
      <c r="BD162" s="17"/>
      <c r="BE162" s="17"/>
      <c r="BF162" s="17"/>
      <c r="BG162" s="57"/>
      <c r="BH162" s="57"/>
      <c r="BI162" s="57"/>
      <c r="BJ162" s="57"/>
      <c r="BK162" s="57"/>
    </row>
    <row r="163" spans="1:63" x14ac:dyDescent="0.35">
      <c r="A163" s="17"/>
      <c r="B163" s="114" t="s">
        <v>198</v>
      </c>
      <c r="C163" s="56"/>
      <c r="D163" s="51" t="s">
        <v>196</v>
      </c>
      <c r="E163" s="123"/>
      <c r="F163" s="131"/>
      <c r="G163" s="52"/>
      <c r="H163" s="52"/>
      <c r="I163" s="52"/>
      <c r="J163" s="52"/>
      <c r="K163" s="52"/>
      <c r="L163" s="52"/>
      <c r="M163" s="52"/>
      <c r="N163" s="52"/>
      <c r="O163" s="52"/>
      <c r="P163" s="52"/>
      <c r="Q163" s="52"/>
      <c r="R163" s="52"/>
      <c r="S163" s="52"/>
      <c r="T163" s="52"/>
      <c r="U163" s="52"/>
      <c r="V163" s="52"/>
      <c r="W163" s="52"/>
      <c r="X163" s="52"/>
      <c r="Y163" s="52"/>
      <c r="Z163" s="52"/>
      <c r="AA163" s="52"/>
      <c r="AB163" s="52"/>
      <c r="AC163" s="52"/>
      <c r="AD163" s="52"/>
      <c r="AE163" s="52"/>
      <c r="AF163" s="52"/>
      <c r="AG163" s="52"/>
      <c r="AH163" s="52"/>
      <c r="AI163" s="52"/>
      <c r="AJ163" s="52"/>
      <c r="AK163" s="52"/>
      <c r="AL163" s="52"/>
      <c r="AM163" s="52"/>
      <c r="AN163" s="52"/>
      <c r="AO163" s="52"/>
      <c r="AP163" s="46"/>
      <c r="AQ163" s="46"/>
      <c r="AR163" s="46"/>
      <c r="AS163" s="46"/>
      <c r="AT163" s="46"/>
      <c r="AU163" s="46"/>
      <c r="AV163" s="46"/>
      <c r="AW163" s="46"/>
      <c r="AX163" s="46"/>
      <c r="AY163" s="46"/>
      <c r="AZ163" s="46"/>
      <c r="BA163" s="47"/>
      <c r="BB163" s="142" t="s">
        <v>375</v>
      </c>
      <c r="BC163" s="137"/>
      <c r="BD163" s="17"/>
      <c r="BE163" s="17"/>
      <c r="BF163" s="17"/>
      <c r="BG163" s="62"/>
      <c r="BH163" s="62"/>
      <c r="BI163" s="62"/>
      <c r="BJ163" s="17"/>
      <c r="BK163" s="17"/>
    </row>
    <row r="164" spans="1:63" x14ac:dyDescent="0.35">
      <c r="A164" s="17"/>
      <c r="B164" s="114" t="s">
        <v>199</v>
      </c>
      <c r="C164" s="56"/>
      <c r="D164" s="51" t="s">
        <v>196</v>
      </c>
      <c r="E164" s="123"/>
      <c r="F164" s="131"/>
      <c r="G164" s="52"/>
      <c r="H164" s="52"/>
      <c r="I164" s="52"/>
      <c r="J164" s="52"/>
      <c r="K164" s="52"/>
      <c r="L164" s="52"/>
      <c r="M164" s="52"/>
      <c r="N164" s="52"/>
      <c r="O164" s="52"/>
      <c r="P164" s="52"/>
      <c r="Q164" s="52"/>
      <c r="R164" s="52"/>
      <c r="S164" s="52"/>
      <c r="T164" s="52"/>
      <c r="U164" s="52"/>
      <c r="V164" s="52"/>
      <c r="W164" s="52"/>
      <c r="X164" s="52"/>
      <c r="Y164" s="52"/>
      <c r="Z164" s="52"/>
      <c r="AA164" s="52"/>
      <c r="AB164" s="52"/>
      <c r="AC164" s="52"/>
      <c r="AD164" s="52"/>
      <c r="AE164" s="52"/>
      <c r="AF164" s="52"/>
      <c r="AG164" s="52"/>
      <c r="AH164" s="52"/>
      <c r="AI164" s="52"/>
      <c r="AJ164" s="52"/>
      <c r="AK164" s="52"/>
      <c r="AL164" s="52"/>
      <c r="AM164" s="52"/>
      <c r="AN164" s="52"/>
      <c r="AO164" s="52"/>
      <c r="AP164" s="46"/>
      <c r="AQ164" s="46"/>
      <c r="AR164" s="46"/>
      <c r="AS164" s="46"/>
      <c r="AT164" s="46"/>
      <c r="AU164" s="46"/>
      <c r="AV164" s="46"/>
      <c r="AW164" s="46"/>
      <c r="AX164" s="46"/>
      <c r="AY164" s="46"/>
      <c r="AZ164" s="46"/>
      <c r="BA164" s="47"/>
      <c r="BB164" s="142" t="s">
        <v>376</v>
      </c>
      <c r="BC164" s="137"/>
      <c r="BD164" s="17"/>
      <c r="BE164" s="17"/>
      <c r="BF164" s="17"/>
      <c r="BG164" s="57"/>
      <c r="BH164" s="57"/>
      <c r="BI164" s="57"/>
      <c r="BJ164" s="57"/>
      <c r="BK164" s="57"/>
    </row>
    <row r="165" spans="1:63" x14ac:dyDescent="0.35">
      <c r="A165" s="17"/>
      <c r="B165" s="114" t="s">
        <v>200</v>
      </c>
      <c r="C165" s="56"/>
      <c r="D165" s="51" t="s">
        <v>196</v>
      </c>
      <c r="E165" s="123"/>
      <c r="F165" s="131"/>
      <c r="G165" s="52"/>
      <c r="H165" s="52"/>
      <c r="I165" s="52"/>
      <c r="J165" s="52"/>
      <c r="K165" s="52"/>
      <c r="L165" s="52"/>
      <c r="M165" s="52"/>
      <c r="N165" s="52"/>
      <c r="O165" s="52"/>
      <c r="P165" s="52"/>
      <c r="Q165" s="52"/>
      <c r="R165" s="52"/>
      <c r="S165" s="52"/>
      <c r="T165" s="52"/>
      <c r="U165" s="52"/>
      <c r="V165" s="52"/>
      <c r="W165" s="52"/>
      <c r="X165" s="52"/>
      <c r="Y165" s="52"/>
      <c r="Z165" s="52"/>
      <c r="AA165" s="52"/>
      <c r="AB165" s="52"/>
      <c r="AC165" s="52"/>
      <c r="AD165" s="52"/>
      <c r="AE165" s="52"/>
      <c r="AF165" s="52"/>
      <c r="AG165" s="52"/>
      <c r="AH165" s="52"/>
      <c r="AI165" s="52"/>
      <c r="AJ165" s="52"/>
      <c r="AK165" s="52"/>
      <c r="AL165" s="52"/>
      <c r="AM165" s="52"/>
      <c r="AN165" s="52"/>
      <c r="AO165" s="52"/>
      <c r="AP165" s="46"/>
      <c r="AQ165" s="46"/>
      <c r="AR165" s="46"/>
      <c r="AS165" s="46"/>
      <c r="AT165" s="46"/>
      <c r="AU165" s="46"/>
      <c r="AV165" s="46"/>
      <c r="AW165" s="46"/>
      <c r="AX165" s="46"/>
      <c r="AY165" s="46"/>
      <c r="AZ165" s="46"/>
      <c r="BA165" s="47"/>
      <c r="BB165" s="142" t="s">
        <v>377</v>
      </c>
      <c r="BC165" s="137"/>
      <c r="BD165" s="17"/>
      <c r="BE165" s="17"/>
      <c r="BF165" s="17"/>
      <c r="BG165" s="62"/>
      <c r="BH165" s="62"/>
      <c r="BI165" s="62"/>
      <c r="BJ165" s="17"/>
      <c r="BK165" s="17"/>
    </row>
    <row r="166" spans="1:63" ht="18.649999999999999" customHeight="1" x14ac:dyDescent="0.35">
      <c r="A166" s="17"/>
      <c r="B166" s="113" t="s">
        <v>201</v>
      </c>
      <c r="C166" s="56"/>
      <c r="D166" s="51" t="s">
        <v>202</v>
      </c>
      <c r="E166" s="123"/>
      <c r="F166" s="131"/>
      <c r="G166" s="52"/>
      <c r="H166" s="52"/>
      <c r="I166" s="52"/>
      <c r="J166" s="52"/>
      <c r="K166" s="52"/>
      <c r="L166" s="52"/>
      <c r="M166" s="52"/>
      <c r="N166" s="52"/>
      <c r="O166" s="52"/>
      <c r="P166" s="52"/>
      <c r="Q166" s="52"/>
      <c r="R166" s="52"/>
      <c r="S166" s="52"/>
      <c r="T166" s="52"/>
      <c r="U166" s="52"/>
      <c r="V166" s="52"/>
      <c r="W166" s="52"/>
      <c r="X166" s="52"/>
      <c r="Y166" s="52"/>
      <c r="Z166" s="52"/>
      <c r="AA166" s="52"/>
      <c r="AB166" s="52"/>
      <c r="AC166" s="52"/>
      <c r="AD166" s="52"/>
      <c r="AE166" s="52"/>
      <c r="AF166" s="52"/>
      <c r="AG166" s="52"/>
      <c r="AH166" s="52"/>
      <c r="AI166" s="52"/>
      <c r="AJ166" s="52"/>
      <c r="AK166" s="52"/>
      <c r="AL166" s="52"/>
      <c r="AM166" s="52"/>
      <c r="AN166" s="52"/>
      <c r="AO166" s="52"/>
      <c r="AP166" s="46"/>
      <c r="AQ166" s="46"/>
      <c r="AR166" s="46"/>
      <c r="AS166" s="46"/>
      <c r="AT166" s="46"/>
      <c r="AU166" s="46"/>
      <c r="AV166" s="46"/>
      <c r="AW166" s="46"/>
      <c r="AX166" s="46"/>
      <c r="AY166" s="46"/>
      <c r="AZ166" s="46"/>
      <c r="BA166" s="47"/>
      <c r="BB166" s="2" t="s">
        <v>203</v>
      </c>
      <c r="BC166" s="137"/>
      <c r="BD166" s="17"/>
      <c r="BE166" s="17"/>
      <c r="BF166" s="17"/>
      <c r="BG166" s="57"/>
      <c r="BH166" s="57"/>
      <c r="BI166" s="57"/>
      <c r="BJ166" s="57"/>
      <c r="BK166" s="57"/>
    </row>
    <row r="167" spans="1:63" ht="18.649999999999999" customHeight="1" x14ac:dyDescent="0.35">
      <c r="A167" s="17"/>
      <c r="B167" s="113" t="s">
        <v>204</v>
      </c>
      <c r="C167" s="56"/>
      <c r="D167" s="51" t="s">
        <v>202</v>
      </c>
      <c r="E167" s="123"/>
      <c r="F167" s="131"/>
      <c r="G167" s="52"/>
      <c r="H167" s="52"/>
      <c r="I167" s="52"/>
      <c r="J167" s="52"/>
      <c r="K167" s="52"/>
      <c r="L167" s="52"/>
      <c r="M167" s="52"/>
      <c r="N167" s="52"/>
      <c r="O167" s="52"/>
      <c r="P167" s="52"/>
      <c r="Q167" s="52"/>
      <c r="R167" s="52"/>
      <c r="S167" s="52"/>
      <c r="T167" s="52"/>
      <c r="U167" s="52"/>
      <c r="V167" s="52"/>
      <c r="W167" s="52"/>
      <c r="X167" s="52"/>
      <c r="Y167" s="52"/>
      <c r="Z167" s="52"/>
      <c r="AA167" s="52"/>
      <c r="AB167" s="52"/>
      <c r="AC167" s="52"/>
      <c r="AD167" s="52"/>
      <c r="AE167" s="52"/>
      <c r="AF167" s="52"/>
      <c r="AG167" s="52"/>
      <c r="AH167" s="52"/>
      <c r="AI167" s="52"/>
      <c r="AJ167" s="52"/>
      <c r="AK167" s="52"/>
      <c r="AL167" s="52"/>
      <c r="AM167" s="52"/>
      <c r="AN167" s="52"/>
      <c r="AO167" s="52"/>
      <c r="AP167" s="46"/>
      <c r="AQ167" s="46"/>
      <c r="AR167" s="46"/>
      <c r="AS167" s="46"/>
      <c r="AT167" s="46"/>
      <c r="AU167" s="46"/>
      <c r="AV167" s="46"/>
      <c r="AW167" s="46"/>
      <c r="AX167" s="46"/>
      <c r="AY167" s="46"/>
      <c r="AZ167" s="46"/>
      <c r="BA167" s="47"/>
      <c r="BB167" s="2" t="s">
        <v>205</v>
      </c>
      <c r="BC167" s="137"/>
      <c r="BD167" s="17"/>
      <c r="BE167" s="17"/>
      <c r="BF167" s="17"/>
      <c r="BG167" s="62"/>
      <c r="BH167" s="62"/>
      <c r="BI167" s="62"/>
      <c r="BJ167" s="17"/>
      <c r="BK167" s="17"/>
    </row>
    <row r="168" spans="1:63" ht="18.649999999999999" customHeight="1" x14ac:dyDescent="0.35">
      <c r="A168" s="17"/>
      <c r="B168" s="113" t="s">
        <v>206</v>
      </c>
      <c r="C168" s="56"/>
      <c r="D168" s="51" t="s">
        <v>202</v>
      </c>
      <c r="E168" s="123"/>
      <c r="F168" s="131"/>
      <c r="G168" s="131"/>
      <c r="H168" s="131"/>
      <c r="I168" s="131"/>
      <c r="J168" s="131"/>
      <c r="K168" s="131"/>
      <c r="L168" s="131"/>
      <c r="M168" s="131"/>
      <c r="N168" s="131"/>
      <c r="O168" s="131"/>
      <c r="P168" s="131"/>
      <c r="Q168" s="131"/>
      <c r="R168" s="131"/>
      <c r="S168" s="131"/>
      <c r="T168" s="131"/>
      <c r="U168" s="131"/>
      <c r="V168" s="131"/>
      <c r="W168" s="131"/>
      <c r="X168" s="131"/>
      <c r="Y168" s="131"/>
      <c r="Z168" s="131"/>
      <c r="AA168" s="131"/>
      <c r="AB168" s="131"/>
      <c r="AC168" s="131"/>
      <c r="AD168" s="131"/>
      <c r="AE168" s="131"/>
      <c r="AF168" s="131"/>
      <c r="AG168" s="131"/>
      <c r="AH168" s="131"/>
      <c r="AI168" s="131"/>
      <c r="AJ168" s="131"/>
      <c r="AK168" s="131"/>
      <c r="AL168" s="131"/>
      <c r="AM168" s="131"/>
      <c r="AN168" s="131"/>
      <c r="AO168" s="131"/>
      <c r="AP168" s="46"/>
      <c r="AQ168" s="46"/>
      <c r="AR168" s="46"/>
      <c r="AS168" s="46"/>
      <c r="AT168" s="46"/>
      <c r="AU168" s="46"/>
      <c r="AV168" s="46"/>
      <c r="AW168" s="46"/>
      <c r="AX168" s="46"/>
      <c r="AY168" s="46"/>
      <c r="AZ168" s="46"/>
      <c r="BA168" s="47"/>
      <c r="BB168" s="2" t="s">
        <v>207</v>
      </c>
      <c r="BC168" s="137"/>
      <c r="BD168" s="17"/>
      <c r="BE168" s="17"/>
      <c r="BF168" s="17"/>
      <c r="BG168" s="57"/>
      <c r="BH168" s="57"/>
      <c r="BI168" s="57"/>
      <c r="BJ168" s="57"/>
      <c r="BK168" s="57"/>
    </row>
    <row r="169" spans="1:63" ht="18.649999999999999" customHeight="1" x14ac:dyDescent="0.35">
      <c r="A169" s="17"/>
      <c r="B169" s="113" t="s">
        <v>208</v>
      </c>
      <c r="C169" s="56"/>
      <c r="D169" s="51" t="s">
        <v>202</v>
      </c>
      <c r="E169" s="123"/>
      <c r="F169" s="131"/>
      <c r="G169" s="52"/>
      <c r="H169" s="52"/>
      <c r="I169" s="52"/>
      <c r="J169" s="52"/>
      <c r="K169" s="52"/>
      <c r="L169" s="52"/>
      <c r="M169" s="52"/>
      <c r="N169" s="52"/>
      <c r="O169" s="52"/>
      <c r="P169" s="52"/>
      <c r="Q169" s="52"/>
      <c r="R169" s="52"/>
      <c r="S169" s="52"/>
      <c r="T169" s="52"/>
      <c r="U169" s="52"/>
      <c r="V169" s="52"/>
      <c r="W169" s="52"/>
      <c r="X169" s="52"/>
      <c r="Y169" s="52"/>
      <c r="Z169" s="52"/>
      <c r="AA169" s="52"/>
      <c r="AB169" s="52"/>
      <c r="AC169" s="52"/>
      <c r="AD169" s="52"/>
      <c r="AE169" s="52"/>
      <c r="AF169" s="52"/>
      <c r="AG169" s="52"/>
      <c r="AH169" s="52"/>
      <c r="AI169" s="52"/>
      <c r="AJ169" s="52"/>
      <c r="AK169" s="52"/>
      <c r="AL169" s="52"/>
      <c r="AM169" s="52"/>
      <c r="AN169" s="52"/>
      <c r="AO169" s="52"/>
      <c r="AP169" s="46"/>
      <c r="AQ169" s="46"/>
      <c r="AR169" s="46"/>
      <c r="AS169" s="46"/>
      <c r="AT169" s="46"/>
      <c r="AU169" s="46"/>
      <c r="AV169" s="46"/>
      <c r="AW169" s="46"/>
      <c r="AX169" s="46"/>
      <c r="AY169" s="46"/>
      <c r="AZ169" s="46"/>
      <c r="BA169" s="47"/>
      <c r="BB169" s="2" t="s">
        <v>209</v>
      </c>
      <c r="BC169" s="137"/>
      <c r="BD169" s="17"/>
      <c r="BE169" s="17"/>
      <c r="BF169" s="17"/>
      <c r="BG169" s="62"/>
      <c r="BH169" s="62"/>
      <c r="BI169" s="62"/>
      <c r="BJ169" s="17"/>
      <c r="BK169" s="17"/>
    </row>
    <row r="170" spans="1:63" ht="18.649999999999999" customHeight="1" x14ac:dyDescent="0.35">
      <c r="A170" s="17"/>
      <c r="B170" s="113" t="s">
        <v>210</v>
      </c>
      <c r="C170" s="56"/>
      <c r="D170" s="51" t="s">
        <v>211</v>
      </c>
      <c r="E170" s="123"/>
      <c r="F170" s="131"/>
      <c r="G170" s="52"/>
      <c r="H170" s="52"/>
      <c r="I170" s="52"/>
      <c r="J170" s="52"/>
      <c r="K170" s="52"/>
      <c r="L170" s="52"/>
      <c r="M170" s="52"/>
      <c r="N170" s="52"/>
      <c r="O170" s="52"/>
      <c r="P170" s="52"/>
      <c r="Q170" s="52"/>
      <c r="R170" s="52"/>
      <c r="S170" s="52"/>
      <c r="T170" s="52"/>
      <c r="U170" s="52"/>
      <c r="V170" s="52"/>
      <c r="W170" s="52"/>
      <c r="X170" s="52"/>
      <c r="Y170" s="52"/>
      <c r="Z170" s="52"/>
      <c r="AA170" s="52"/>
      <c r="AB170" s="52"/>
      <c r="AC170" s="52"/>
      <c r="AD170" s="52"/>
      <c r="AE170" s="52"/>
      <c r="AF170" s="52"/>
      <c r="AG170" s="52"/>
      <c r="AH170" s="52"/>
      <c r="AI170" s="52"/>
      <c r="AJ170" s="52"/>
      <c r="AK170" s="52"/>
      <c r="AL170" s="52"/>
      <c r="AM170" s="52"/>
      <c r="AN170" s="52"/>
      <c r="AO170" s="52"/>
      <c r="AP170" s="46"/>
      <c r="AQ170" s="46"/>
      <c r="AR170" s="46"/>
      <c r="AS170" s="46"/>
      <c r="AT170" s="46"/>
      <c r="AU170" s="46"/>
      <c r="AV170" s="46"/>
      <c r="AW170" s="46"/>
      <c r="AX170" s="46"/>
      <c r="AY170" s="46"/>
      <c r="AZ170" s="46"/>
      <c r="BA170" s="47"/>
      <c r="BB170" s="2" t="s">
        <v>212</v>
      </c>
      <c r="BC170" s="137"/>
      <c r="BD170" s="17"/>
      <c r="BE170" s="17"/>
      <c r="BF170" s="17"/>
      <c r="BG170" s="57"/>
      <c r="BH170" s="57"/>
      <c r="BI170" s="57"/>
      <c r="BJ170" s="57"/>
      <c r="BK170" s="57"/>
    </row>
    <row r="171" spans="1:63" x14ac:dyDescent="0.35">
      <c r="A171" s="17"/>
      <c r="B171" s="72" t="s">
        <v>213</v>
      </c>
      <c r="C171" s="73"/>
      <c r="D171" s="74"/>
      <c r="E171" s="126"/>
      <c r="F171" s="75"/>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E171" s="75"/>
      <c r="AF171" s="75"/>
      <c r="AG171" s="75"/>
      <c r="AH171" s="75"/>
      <c r="AI171" s="75"/>
      <c r="AJ171" s="75"/>
      <c r="AK171" s="75"/>
      <c r="AL171" s="75"/>
      <c r="AM171" s="75"/>
      <c r="AN171" s="75"/>
      <c r="AO171" s="75"/>
      <c r="AP171" s="75"/>
      <c r="AQ171" s="75"/>
      <c r="AR171" s="75"/>
      <c r="AS171" s="75"/>
      <c r="AT171" s="75"/>
      <c r="AU171" s="75"/>
      <c r="AV171" s="75"/>
      <c r="AW171" s="75"/>
      <c r="AX171" s="75"/>
      <c r="AY171" s="75"/>
      <c r="AZ171" s="75"/>
      <c r="BA171" s="75"/>
      <c r="BB171" s="75"/>
      <c r="BC171" s="44"/>
      <c r="BD171" s="17"/>
      <c r="BE171" s="17"/>
      <c r="BF171" s="17"/>
      <c r="BG171" s="62"/>
      <c r="BH171" s="62"/>
      <c r="BI171" s="62"/>
      <c r="BJ171" s="17"/>
      <c r="BK171" s="17"/>
    </row>
    <row r="172" spans="1:63" ht="18.649999999999999" customHeight="1" x14ac:dyDescent="0.35">
      <c r="A172" s="17"/>
      <c r="B172" s="113" t="s">
        <v>214</v>
      </c>
      <c r="C172" s="56"/>
      <c r="D172" s="51" t="s">
        <v>215</v>
      </c>
      <c r="E172" s="123"/>
      <c r="F172" s="131"/>
      <c r="G172" s="52"/>
      <c r="H172" s="52"/>
      <c r="I172" s="52"/>
      <c r="J172" s="52"/>
      <c r="K172" s="52"/>
      <c r="L172" s="52"/>
      <c r="M172" s="52"/>
      <c r="N172" s="52"/>
      <c r="O172" s="52"/>
      <c r="P172" s="52"/>
      <c r="Q172" s="52"/>
      <c r="R172" s="52"/>
      <c r="S172" s="52"/>
      <c r="T172" s="52"/>
      <c r="U172" s="52"/>
      <c r="V172" s="52"/>
      <c r="W172" s="52"/>
      <c r="X172" s="52"/>
      <c r="Y172" s="52"/>
      <c r="Z172" s="52"/>
      <c r="AA172" s="52"/>
      <c r="AB172" s="52"/>
      <c r="AC172" s="52"/>
      <c r="AD172" s="52"/>
      <c r="AE172" s="52"/>
      <c r="AF172" s="52"/>
      <c r="AG172" s="52"/>
      <c r="AH172" s="52"/>
      <c r="AI172" s="52"/>
      <c r="AJ172" s="52"/>
      <c r="AK172" s="52"/>
      <c r="AL172" s="52"/>
      <c r="AM172" s="52"/>
      <c r="AN172" s="52"/>
      <c r="AO172" s="52"/>
      <c r="AP172" s="46"/>
      <c r="AQ172" s="46"/>
      <c r="AR172" s="46"/>
      <c r="AS172" s="46"/>
      <c r="AT172" s="46"/>
      <c r="AU172" s="46"/>
      <c r="AV172" s="46"/>
      <c r="AW172" s="46"/>
      <c r="AX172" s="46"/>
      <c r="AY172" s="46"/>
      <c r="AZ172" s="46"/>
      <c r="BA172" s="47"/>
      <c r="BB172" s="2" t="s">
        <v>478</v>
      </c>
      <c r="BC172" s="137"/>
      <c r="BD172" s="17"/>
      <c r="BE172" s="17"/>
      <c r="BF172" s="17"/>
      <c r="BG172" s="57"/>
      <c r="BH172" s="57"/>
      <c r="BI172" s="57"/>
      <c r="BJ172" s="57"/>
      <c r="BK172" s="57"/>
    </row>
    <row r="173" spans="1:63" ht="18.649999999999999" customHeight="1" x14ac:dyDescent="0.35">
      <c r="A173" s="17"/>
      <c r="B173" s="113" t="s">
        <v>216</v>
      </c>
      <c r="C173" s="56"/>
      <c r="D173" s="51" t="s">
        <v>215</v>
      </c>
      <c r="E173" s="123"/>
      <c r="F173" s="131"/>
      <c r="G173" s="52"/>
      <c r="H173" s="52"/>
      <c r="I173" s="52"/>
      <c r="J173" s="52"/>
      <c r="K173" s="52"/>
      <c r="L173" s="52"/>
      <c r="M173" s="52"/>
      <c r="N173" s="52"/>
      <c r="O173" s="52"/>
      <c r="P173" s="52"/>
      <c r="Q173" s="52"/>
      <c r="R173" s="52"/>
      <c r="S173" s="52"/>
      <c r="T173" s="52"/>
      <c r="U173" s="52"/>
      <c r="V173" s="52"/>
      <c r="W173" s="52"/>
      <c r="X173" s="52"/>
      <c r="Y173" s="52"/>
      <c r="Z173" s="52"/>
      <c r="AA173" s="52"/>
      <c r="AB173" s="52"/>
      <c r="AC173" s="52"/>
      <c r="AD173" s="52"/>
      <c r="AE173" s="52"/>
      <c r="AF173" s="52"/>
      <c r="AG173" s="52"/>
      <c r="AH173" s="52"/>
      <c r="AI173" s="52"/>
      <c r="AJ173" s="52"/>
      <c r="AK173" s="52"/>
      <c r="AL173" s="52"/>
      <c r="AM173" s="52"/>
      <c r="AN173" s="52"/>
      <c r="AO173" s="52"/>
      <c r="AP173" s="46"/>
      <c r="AQ173" s="46"/>
      <c r="AR173" s="46"/>
      <c r="AS173" s="46"/>
      <c r="AT173" s="46"/>
      <c r="AU173" s="46"/>
      <c r="AV173" s="46"/>
      <c r="AW173" s="46"/>
      <c r="AX173" s="46"/>
      <c r="AY173" s="46"/>
      <c r="AZ173" s="46"/>
      <c r="BA173" s="47"/>
      <c r="BB173" s="2" t="s">
        <v>479</v>
      </c>
      <c r="BC173" s="137"/>
      <c r="BD173" s="17"/>
      <c r="BE173" s="17"/>
      <c r="BF173" s="17"/>
      <c r="BG173" s="62"/>
      <c r="BH173" s="62"/>
      <c r="BI173" s="62"/>
      <c r="BJ173" s="17"/>
      <c r="BK173" s="17"/>
    </row>
    <row r="174" spans="1:63" ht="18.649999999999999" customHeight="1" x14ac:dyDescent="0.35">
      <c r="A174" s="17"/>
      <c r="B174" s="113" t="s">
        <v>217</v>
      </c>
      <c r="C174" s="56"/>
      <c r="D174" s="51" t="s">
        <v>85</v>
      </c>
      <c r="E174" s="123"/>
      <c r="F174" s="131"/>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c r="AO174" s="54"/>
      <c r="AP174" s="46"/>
      <c r="AQ174" s="46"/>
      <c r="AR174" s="46"/>
      <c r="AS174" s="46"/>
      <c r="AT174" s="46"/>
      <c r="AU174" s="46"/>
      <c r="AV174" s="46"/>
      <c r="AW174" s="46"/>
      <c r="AX174" s="46"/>
      <c r="AY174" s="46"/>
      <c r="AZ174" s="46"/>
      <c r="BA174" s="47"/>
      <c r="BB174" s="2" t="s">
        <v>218</v>
      </c>
      <c r="BC174" s="137"/>
      <c r="BD174" s="17"/>
      <c r="BE174" s="17"/>
      <c r="BF174" s="17"/>
      <c r="BG174" s="57"/>
      <c r="BH174" s="57"/>
      <c r="BI174" s="57"/>
      <c r="BJ174" s="57"/>
      <c r="BK174" s="57"/>
    </row>
    <row r="175" spans="1:63" ht="20.149999999999999" customHeight="1" x14ac:dyDescent="0.35">
      <c r="A175" s="88"/>
      <c r="B175" s="89" t="s">
        <v>219</v>
      </c>
      <c r="C175" s="90"/>
      <c r="D175" s="67"/>
      <c r="E175" s="124"/>
      <c r="F175" s="68"/>
      <c r="G175" s="68"/>
      <c r="H175" s="68"/>
      <c r="I175" s="68"/>
      <c r="J175" s="68"/>
      <c r="K175" s="68"/>
      <c r="L175" s="68"/>
      <c r="M175" s="68"/>
      <c r="N175" s="68"/>
      <c r="O175" s="68"/>
      <c r="P175" s="68"/>
      <c r="Q175" s="68"/>
      <c r="R175" s="68"/>
      <c r="S175" s="68"/>
      <c r="T175" s="68"/>
      <c r="U175" s="68"/>
      <c r="V175" s="68"/>
      <c r="W175" s="68"/>
      <c r="X175" s="68"/>
      <c r="Y175" s="68"/>
      <c r="Z175" s="68"/>
      <c r="AA175" s="68"/>
      <c r="AB175" s="68"/>
      <c r="AC175" s="68"/>
      <c r="AD175" s="68"/>
      <c r="AE175" s="68"/>
      <c r="AF175" s="68"/>
      <c r="AG175" s="68"/>
      <c r="AH175" s="68"/>
      <c r="AI175" s="68"/>
      <c r="AJ175" s="68"/>
      <c r="AK175" s="68"/>
      <c r="AL175" s="68"/>
      <c r="AM175" s="68"/>
      <c r="AN175" s="68"/>
      <c r="AO175" s="68"/>
      <c r="AP175" s="68"/>
      <c r="AQ175" s="68"/>
      <c r="AR175" s="68"/>
      <c r="AS175" s="68"/>
      <c r="AT175" s="68"/>
      <c r="AU175" s="68"/>
      <c r="AV175" s="68"/>
      <c r="AW175" s="68"/>
      <c r="AX175" s="68"/>
      <c r="AY175" s="68"/>
      <c r="AZ175" s="68"/>
      <c r="BA175" s="68"/>
      <c r="BB175" s="68"/>
      <c r="BC175" s="68"/>
      <c r="BD175" s="17"/>
      <c r="BE175" s="17"/>
      <c r="BF175" s="17"/>
      <c r="BG175" s="62"/>
      <c r="BH175" s="62"/>
      <c r="BI175" s="62"/>
      <c r="BJ175" s="17"/>
      <c r="BK175" s="17"/>
    </row>
    <row r="176" spans="1:63" x14ac:dyDescent="0.35">
      <c r="A176" s="17"/>
      <c r="B176" s="42" t="s">
        <v>220</v>
      </c>
      <c r="C176" s="43"/>
      <c r="D176" s="69"/>
      <c r="E176" s="125"/>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c r="AH176" s="71"/>
      <c r="AI176" s="71"/>
      <c r="AJ176" s="71"/>
      <c r="AK176" s="71"/>
      <c r="AL176" s="71"/>
      <c r="AM176" s="71"/>
      <c r="AN176" s="71"/>
      <c r="AO176" s="71"/>
      <c r="AP176" s="71"/>
      <c r="AQ176" s="71"/>
      <c r="AR176" s="71"/>
      <c r="AS176" s="71"/>
      <c r="AT176" s="71"/>
      <c r="AU176" s="71"/>
      <c r="AV176" s="71"/>
      <c r="AW176" s="71"/>
      <c r="AX176" s="71"/>
      <c r="AY176" s="71"/>
      <c r="AZ176" s="71"/>
      <c r="BA176" s="71"/>
      <c r="BB176" s="71"/>
      <c r="BC176" s="70"/>
      <c r="BD176" s="17"/>
      <c r="BE176" s="17"/>
      <c r="BF176" s="17"/>
      <c r="BG176" s="57"/>
      <c r="BH176" s="57"/>
      <c r="BI176" s="57"/>
      <c r="BJ176" s="57"/>
      <c r="BK176" s="57"/>
    </row>
    <row r="177" spans="1:63" ht="17.5" customHeight="1" x14ac:dyDescent="0.35">
      <c r="A177" s="17"/>
      <c r="B177" s="113" t="s">
        <v>221</v>
      </c>
      <c r="C177" s="56"/>
      <c r="D177" s="51" t="s">
        <v>222</v>
      </c>
      <c r="E177" s="123"/>
      <c r="F177" s="131"/>
      <c r="G177" s="52"/>
      <c r="H177" s="52"/>
      <c r="I177" s="52"/>
      <c r="J177" s="52"/>
      <c r="K177" s="52"/>
      <c r="L177" s="52"/>
      <c r="M177" s="52"/>
      <c r="N177" s="52"/>
      <c r="O177" s="52"/>
      <c r="P177" s="52"/>
      <c r="Q177" s="52"/>
      <c r="R177" s="52"/>
      <c r="S177" s="52"/>
      <c r="T177" s="52"/>
      <c r="U177" s="52"/>
      <c r="V177" s="52"/>
      <c r="W177" s="52"/>
      <c r="X177" s="52"/>
      <c r="Y177" s="52"/>
      <c r="Z177" s="52"/>
      <c r="AA177" s="52"/>
      <c r="AB177" s="52"/>
      <c r="AC177" s="52"/>
      <c r="AD177" s="52"/>
      <c r="AE177" s="52"/>
      <c r="AF177" s="52"/>
      <c r="AG177" s="52"/>
      <c r="AH177" s="52"/>
      <c r="AI177" s="52"/>
      <c r="AJ177" s="52"/>
      <c r="AK177" s="52"/>
      <c r="AL177" s="52"/>
      <c r="AM177" s="52"/>
      <c r="AN177" s="52"/>
      <c r="AO177" s="52"/>
      <c r="AP177" s="46"/>
      <c r="AQ177" s="46"/>
      <c r="AR177" s="46"/>
      <c r="AS177" s="46"/>
      <c r="AT177" s="46"/>
      <c r="AU177" s="46"/>
      <c r="AV177" s="46"/>
      <c r="AW177" s="46"/>
      <c r="AX177" s="46"/>
      <c r="AY177" s="46"/>
      <c r="AZ177" s="46"/>
      <c r="BA177" s="47"/>
      <c r="BB177" s="2" t="s">
        <v>378</v>
      </c>
      <c r="BC177" s="137"/>
      <c r="BD177" s="17"/>
      <c r="BE177" s="17"/>
      <c r="BF177" s="17"/>
      <c r="BG177" s="62"/>
      <c r="BH177" s="62"/>
      <c r="BI177" s="62"/>
      <c r="BJ177" s="17"/>
      <c r="BK177" s="17"/>
    </row>
    <row r="178" spans="1:63" ht="17.5" customHeight="1" x14ac:dyDescent="0.35">
      <c r="A178" s="17"/>
      <c r="B178" s="113" t="s">
        <v>555</v>
      </c>
      <c r="C178" s="56"/>
      <c r="D178" s="51" t="s">
        <v>222</v>
      </c>
      <c r="E178" s="123"/>
      <c r="F178" s="131"/>
      <c r="G178" s="52"/>
      <c r="H178" s="52"/>
      <c r="I178" s="52"/>
      <c r="J178" s="52"/>
      <c r="K178" s="52"/>
      <c r="L178" s="52"/>
      <c r="M178" s="52"/>
      <c r="N178" s="52"/>
      <c r="O178" s="52"/>
      <c r="P178" s="52"/>
      <c r="Q178" s="52"/>
      <c r="R178" s="52"/>
      <c r="S178" s="52"/>
      <c r="T178" s="52"/>
      <c r="U178" s="52"/>
      <c r="V178" s="52"/>
      <c r="W178" s="52"/>
      <c r="X178" s="52"/>
      <c r="Y178" s="52"/>
      <c r="Z178" s="52"/>
      <c r="AA178" s="52"/>
      <c r="AB178" s="52"/>
      <c r="AC178" s="52"/>
      <c r="AD178" s="52"/>
      <c r="AE178" s="52"/>
      <c r="AF178" s="52"/>
      <c r="AG178" s="52"/>
      <c r="AH178" s="52"/>
      <c r="AI178" s="52"/>
      <c r="AJ178" s="52"/>
      <c r="AK178" s="52"/>
      <c r="AL178" s="52"/>
      <c r="AM178" s="52"/>
      <c r="AN178" s="52"/>
      <c r="AO178" s="52"/>
      <c r="AP178" s="46"/>
      <c r="AQ178" s="46"/>
      <c r="AR178" s="46"/>
      <c r="AS178" s="46"/>
      <c r="AT178" s="46"/>
      <c r="AU178" s="46"/>
      <c r="AV178" s="46"/>
      <c r="AW178" s="46"/>
      <c r="AX178" s="46"/>
      <c r="AY178" s="46"/>
      <c r="AZ178" s="46"/>
      <c r="BA178" s="47"/>
      <c r="BB178" s="2" t="s">
        <v>538</v>
      </c>
      <c r="BC178" s="137"/>
      <c r="BD178" s="17"/>
      <c r="BE178" s="17"/>
      <c r="BF178" s="17"/>
      <c r="BG178" s="57"/>
      <c r="BH178" s="57"/>
      <c r="BI178" s="57"/>
      <c r="BJ178" s="57"/>
      <c r="BK178" s="57"/>
    </row>
    <row r="179" spans="1:63" ht="17.5" customHeight="1" x14ac:dyDescent="0.35">
      <c r="A179" s="17"/>
      <c r="B179" s="113" t="s">
        <v>223</v>
      </c>
      <c r="C179" s="56"/>
      <c r="D179" s="51" t="s">
        <v>222</v>
      </c>
      <c r="E179" s="123"/>
      <c r="F179" s="131"/>
      <c r="G179" s="52"/>
      <c r="H179" s="52"/>
      <c r="I179" s="52"/>
      <c r="J179" s="52"/>
      <c r="K179" s="52"/>
      <c r="L179" s="52"/>
      <c r="M179" s="52"/>
      <c r="N179" s="52"/>
      <c r="O179" s="52"/>
      <c r="P179" s="52"/>
      <c r="Q179" s="52"/>
      <c r="R179" s="52"/>
      <c r="S179" s="52"/>
      <c r="T179" s="52"/>
      <c r="U179" s="52"/>
      <c r="V179" s="52"/>
      <c r="W179" s="52"/>
      <c r="X179" s="52"/>
      <c r="Y179" s="52"/>
      <c r="Z179" s="52"/>
      <c r="AA179" s="52"/>
      <c r="AB179" s="52"/>
      <c r="AC179" s="52"/>
      <c r="AD179" s="52"/>
      <c r="AE179" s="52"/>
      <c r="AF179" s="52"/>
      <c r="AG179" s="52"/>
      <c r="AH179" s="52"/>
      <c r="AI179" s="52"/>
      <c r="AJ179" s="52"/>
      <c r="AK179" s="52"/>
      <c r="AL179" s="52"/>
      <c r="AM179" s="52"/>
      <c r="AN179" s="52"/>
      <c r="AO179" s="52"/>
      <c r="AP179" s="46"/>
      <c r="AQ179" s="46"/>
      <c r="AR179" s="46"/>
      <c r="AS179" s="46"/>
      <c r="AT179" s="46"/>
      <c r="AU179" s="46"/>
      <c r="AV179" s="46"/>
      <c r="AW179" s="46"/>
      <c r="AX179" s="46"/>
      <c r="AY179" s="46"/>
      <c r="AZ179" s="46"/>
      <c r="BA179" s="47"/>
      <c r="BB179" s="2" t="s">
        <v>379</v>
      </c>
      <c r="BC179" s="137"/>
      <c r="BD179" s="17"/>
      <c r="BE179" s="17"/>
      <c r="BF179" s="17"/>
      <c r="BG179" s="62"/>
      <c r="BH179" s="62"/>
      <c r="BI179" s="62"/>
      <c r="BJ179" s="17"/>
      <c r="BK179" s="17"/>
    </row>
    <row r="180" spans="1:63" ht="17.5" customHeight="1" x14ac:dyDescent="0.35">
      <c r="A180" s="17"/>
      <c r="B180" s="113" t="s">
        <v>224</v>
      </c>
      <c r="C180" s="56"/>
      <c r="D180" s="51" t="s">
        <v>225</v>
      </c>
      <c r="E180" s="123"/>
      <c r="F180" s="102"/>
      <c r="G180" s="143"/>
      <c r="H180" s="143" t="str">
        <f>IF(E180="Yes", 1,IF(E180="No",0,""))</f>
        <v/>
      </c>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52"/>
      <c r="AO180" s="52"/>
      <c r="AP180" s="46"/>
      <c r="AQ180" s="46"/>
      <c r="AR180" s="46"/>
      <c r="AS180" s="46"/>
      <c r="AT180" s="46"/>
      <c r="AU180" s="46"/>
      <c r="AV180" s="46"/>
      <c r="AW180" s="46"/>
      <c r="AX180" s="46"/>
      <c r="AY180" s="46"/>
      <c r="AZ180" s="46"/>
      <c r="BA180" s="47"/>
      <c r="BB180" s="2" t="s">
        <v>380</v>
      </c>
      <c r="BC180" s="137"/>
      <c r="BD180" s="17"/>
      <c r="BE180" s="17"/>
      <c r="BF180" s="17"/>
      <c r="BG180" s="57"/>
      <c r="BH180" s="57"/>
      <c r="BI180" s="57"/>
      <c r="BJ180" s="57"/>
      <c r="BK180" s="57"/>
    </row>
    <row r="181" spans="1:63" ht="17.5" customHeight="1" x14ac:dyDescent="0.35">
      <c r="A181" s="17"/>
      <c r="B181" s="113" t="s">
        <v>226</v>
      </c>
      <c r="C181" s="56"/>
      <c r="D181" s="51" t="s">
        <v>211</v>
      </c>
      <c r="E181" s="123"/>
      <c r="F181" s="131"/>
      <c r="G181" s="52"/>
      <c r="H181" s="52"/>
      <c r="I181" s="52"/>
      <c r="J181" s="52"/>
      <c r="K181" s="52"/>
      <c r="L181" s="52"/>
      <c r="M181" s="52"/>
      <c r="N181" s="52"/>
      <c r="O181" s="52"/>
      <c r="P181" s="52"/>
      <c r="Q181" s="52"/>
      <c r="R181" s="52"/>
      <c r="S181" s="52"/>
      <c r="T181" s="52"/>
      <c r="U181" s="52"/>
      <c r="V181" s="52"/>
      <c r="W181" s="52"/>
      <c r="X181" s="52"/>
      <c r="Y181" s="52"/>
      <c r="Z181" s="52"/>
      <c r="AA181" s="52"/>
      <c r="AB181" s="52"/>
      <c r="AC181" s="52"/>
      <c r="AD181" s="52"/>
      <c r="AE181" s="52"/>
      <c r="AF181" s="52"/>
      <c r="AG181" s="52"/>
      <c r="AH181" s="52"/>
      <c r="AI181" s="52"/>
      <c r="AJ181" s="52"/>
      <c r="AK181" s="52"/>
      <c r="AL181" s="52"/>
      <c r="AM181" s="52"/>
      <c r="AN181" s="52"/>
      <c r="AO181" s="52"/>
      <c r="AP181" s="46"/>
      <c r="AQ181" s="46"/>
      <c r="AR181" s="46"/>
      <c r="AS181" s="46"/>
      <c r="AT181" s="46"/>
      <c r="AU181" s="46"/>
      <c r="AV181" s="46"/>
      <c r="AW181" s="46"/>
      <c r="AX181" s="46"/>
      <c r="AY181" s="46"/>
      <c r="AZ181" s="46"/>
      <c r="BA181" s="47"/>
      <c r="BB181" s="2" t="s">
        <v>381</v>
      </c>
      <c r="BC181" s="137"/>
      <c r="BD181" s="17"/>
      <c r="BE181" s="17"/>
      <c r="BF181" s="17"/>
      <c r="BG181" s="62"/>
      <c r="BH181" s="62"/>
      <c r="BI181" s="62"/>
      <c r="BJ181" s="17"/>
      <c r="BK181" s="17"/>
    </row>
    <row r="182" spans="1:63" ht="17.5" customHeight="1" x14ac:dyDescent="0.35">
      <c r="A182" s="17"/>
      <c r="B182" s="72" t="s">
        <v>227</v>
      </c>
      <c r="C182" s="73"/>
      <c r="D182" s="74"/>
      <c r="E182" s="126"/>
      <c r="F182" s="75"/>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c r="AH182" s="75"/>
      <c r="AI182" s="75"/>
      <c r="AJ182" s="75"/>
      <c r="AK182" s="75"/>
      <c r="AL182" s="75"/>
      <c r="AM182" s="75"/>
      <c r="AN182" s="75"/>
      <c r="AO182" s="75"/>
      <c r="AP182" s="75"/>
      <c r="AQ182" s="75"/>
      <c r="AR182" s="75"/>
      <c r="AS182" s="75"/>
      <c r="AT182" s="75"/>
      <c r="AU182" s="75"/>
      <c r="AV182" s="75"/>
      <c r="AW182" s="75"/>
      <c r="AX182" s="75"/>
      <c r="AY182" s="75"/>
      <c r="AZ182" s="75"/>
      <c r="BA182" s="75"/>
      <c r="BB182" s="75"/>
      <c r="BC182" s="44"/>
      <c r="BD182" s="17"/>
      <c r="BE182" s="17"/>
      <c r="BF182" s="17"/>
      <c r="BG182" s="57"/>
      <c r="BH182" s="57"/>
      <c r="BI182" s="57"/>
      <c r="BJ182" s="57"/>
      <c r="BK182" s="57"/>
    </row>
    <row r="183" spans="1:63" ht="17.5" customHeight="1" x14ac:dyDescent="0.35">
      <c r="A183" s="17"/>
      <c r="B183" s="113" t="s">
        <v>221</v>
      </c>
      <c r="C183" s="56"/>
      <c r="D183" s="51" t="s">
        <v>222</v>
      </c>
      <c r="E183" s="123"/>
      <c r="F183" s="131"/>
      <c r="G183" s="52"/>
      <c r="H183" s="52"/>
      <c r="I183" s="52"/>
      <c r="J183" s="52"/>
      <c r="K183" s="52"/>
      <c r="L183" s="52"/>
      <c r="M183" s="52"/>
      <c r="N183" s="52"/>
      <c r="O183" s="52"/>
      <c r="P183" s="52"/>
      <c r="Q183" s="52"/>
      <c r="R183" s="52"/>
      <c r="S183" s="52"/>
      <c r="T183" s="52"/>
      <c r="U183" s="52"/>
      <c r="V183" s="52"/>
      <c r="W183" s="52"/>
      <c r="X183" s="52"/>
      <c r="Y183" s="52"/>
      <c r="Z183" s="52"/>
      <c r="AA183" s="52"/>
      <c r="AB183" s="52"/>
      <c r="AC183" s="52"/>
      <c r="AD183" s="52"/>
      <c r="AE183" s="52"/>
      <c r="AF183" s="52"/>
      <c r="AG183" s="52"/>
      <c r="AH183" s="52"/>
      <c r="AI183" s="52"/>
      <c r="AJ183" s="52"/>
      <c r="AK183" s="52"/>
      <c r="AL183" s="52"/>
      <c r="AM183" s="52"/>
      <c r="AN183" s="52"/>
      <c r="AO183" s="52"/>
      <c r="AP183" s="46"/>
      <c r="AQ183" s="46"/>
      <c r="AR183" s="46"/>
      <c r="AS183" s="46"/>
      <c r="AT183" s="46"/>
      <c r="AU183" s="46"/>
      <c r="AV183" s="46"/>
      <c r="AW183" s="46"/>
      <c r="AX183" s="46"/>
      <c r="AY183" s="46"/>
      <c r="AZ183" s="46"/>
      <c r="BA183" s="47"/>
      <c r="BB183" s="2" t="s">
        <v>382</v>
      </c>
      <c r="BC183" s="137"/>
      <c r="BD183" s="17"/>
      <c r="BE183" s="17"/>
      <c r="BF183" s="17"/>
      <c r="BG183" s="62"/>
      <c r="BH183" s="62"/>
      <c r="BI183" s="62"/>
      <c r="BJ183" s="17"/>
      <c r="BK183" s="17"/>
    </row>
    <row r="184" spans="1:63" ht="17.5" customHeight="1" x14ac:dyDescent="0.35">
      <c r="A184" s="17"/>
      <c r="B184" s="113" t="s">
        <v>228</v>
      </c>
      <c r="C184" s="56"/>
      <c r="D184" s="51" t="s">
        <v>222</v>
      </c>
      <c r="E184" s="123"/>
      <c r="F184" s="131"/>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c r="AE184" s="52"/>
      <c r="AF184" s="52"/>
      <c r="AG184" s="52"/>
      <c r="AH184" s="52"/>
      <c r="AI184" s="52"/>
      <c r="AJ184" s="52"/>
      <c r="AK184" s="52"/>
      <c r="AL184" s="52"/>
      <c r="AM184" s="52"/>
      <c r="AN184" s="52"/>
      <c r="AO184" s="52"/>
      <c r="AP184" s="46"/>
      <c r="AQ184" s="46"/>
      <c r="AR184" s="46"/>
      <c r="AS184" s="46"/>
      <c r="AT184" s="46"/>
      <c r="AU184" s="46"/>
      <c r="AV184" s="46"/>
      <c r="AW184" s="46"/>
      <c r="AX184" s="46"/>
      <c r="AY184" s="46"/>
      <c r="AZ184" s="46"/>
      <c r="BA184" s="47"/>
      <c r="BB184" s="2" t="s">
        <v>383</v>
      </c>
      <c r="BC184" s="137"/>
      <c r="BD184" s="17"/>
      <c r="BE184" s="17"/>
      <c r="BF184" s="17"/>
      <c r="BG184" s="57"/>
      <c r="BH184" s="57"/>
      <c r="BI184" s="57"/>
      <c r="BJ184" s="57"/>
      <c r="BK184" s="57"/>
    </row>
    <row r="185" spans="1:63" ht="17.5" customHeight="1" x14ac:dyDescent="0.35">
      <c r="A185" s="17"/>
      <c r="B185" s="113" t="s">
        <v>223</v>
      </c>
      <c r="C185" s="56"/>
      <c r="D185" s="51" t="s">
        <v>222</v>
      </c>
      <c r="E185" s="123"/>
      <c r="F185" s="131"/>
      <c r="G185" s="52"/>
      <c r="H185" s="52"/>
      <c r="I185" s="52"/>
      <c r="J185" s="52"/>
      <c r="K185" s="52"/>
      <c r="L185" s="52"/>
      <c r="M185" s="52"/>
      <c r="N185" s="52"/>
      <c r="O185" s="52"/>
      <c r="P185" s="52"/>
      <c r="Q185" s="52"/>
      <c r="R185" s="52"/>
      <c r="S185" s="52"/>
      <c r="T185" s="52"/>
      <c r="U185" s="52"/>
      <c r="V185" s="52"/>
      <c r="W185" s="52"/>
      <c r="X185" s="52"/>
      <c r="Y185" s="52"/>
      <c r="Z185" s="52"/>
      <c r="AA185" s="52"/>
      <c r="AB185" s="52"/>
      <c r="AC185" s="52"/>
      <c r="AD185" s="52"/>
      <c r="AE185" s="52"/>
      <c r="AF185" s="52"/>
      <c r="AG185" s="52"/>
      <c r="AH185" s="52"/>
      <c r="AI185" s="52"/>
      <c r="AJ185" s="52"/>
      <c r="AK185" s="52"/>
      <c r="AL185" s="52"/>
      <c r="AM185" s="52"/>
      <c r="AN185" s="52"/>
      <c r="AO185" s="52"/>
      <c r="AP185" s="46"/>
      <c r="AQ185" s="46"/>
      <c r="AR185" s="46"/>
      <c r="AS185" s="46"/>
      <c r="AT185" s="46"/>
      <c r="AU185" s="46"/>
      <c r="AV185" s="46"/>
      <c r="AW185" s="46"/>
      <c r="AX185" s="46"/>
      <c r="AY185" s="46"/>
      <c r="AZ185" s="46"/>
      <c r="BA185" s="47"/>
      <c r="BB185" s="2" t="s">
        <v>384</v>
      </c>
      <c r="BC185" s="137"/>
      <c r="BD185" s="17"/>
      <c r="BE185" s="17"/>
      <c r="BF185" s="17"/>
      <c r="BG185" s="62"/>
      <c r="BH185" s="62"/>
      <c r="BI185" s="62"/>
      <c r="BJ185" s="17"/>
      <c r="BK185" s="17"/>
    </row>
    <row r="186" spans="1:63" ht="17.5" customHeight="1" x14ac:dyDescent="0.35">
      <c r="A186" s="17"/>
      <c r="B186" s="113" t="s">
        <v>229</v>
      </c>
      <c r="C186" s="56"/>
      <c r="D186" s="51" t="s">
        <v>211</v>
      </c>
      <c r="E186" s="123"/>
      <c r="F186" s="131"/>
      <c r="G186" s="52"/>
      <c r="H186" s="52"/>
      <c r="I186" s="52"/>
      <c r="J186" s="52"/>
      <c r="K186" s="52"/>
      <c r="L186" s="52"/>
      <c r="M186" s="52"/>
      <c r="N186" s="52"/>
      <c r="O186" s="52"/>
      <c r="P186" s="52"/>
      <c r="Q186" s="52"/>
      <c r="R186" s="52"/>
      <c r="S186" s="52"/>
      <c r="T186" s="52"/>
      <c r="U186" s="52"/>
      <c r="V186" s="52"/>
      <c r="W186" s="52"/>
      <c r="X186" s="52"/>
      <c r="Y186" s="52"/>
      <c r="Z186" s="52"/>
      <c r="AA186" s="52"/>
      <c r="AB186" s="52"/>
      <c r="AC186" s="52"/>
      <c r="AD186" s="52"/>
      <c r="AE186" s="52"/>
      <c r="AF186" s="52"/>
      <c r="AG186" s="52"/>
      <c r="AH186" s="52"/>
      <c r="AI186" s="52"/>
      <c r="AJ186" s="52"/>
      <c r="AK186" s="52"/>
      <c r="AL186" s="52"/>
      <c r="AM186" s="52"/>
      <c r="AN186" s="52"/>
      <c r="AO186" s="52"/>
      <c r="AP186" s="46"/>
      <c r="AQ186" s="46"/>
      <c r="AR186" s="46"/>
      <c r="AS186" s="46"/>
      <c r="AT186" s="46"/>
      <c r="AU186" s="46"/>
      <c r="AV186" s="46"/>
      <c r="AW186" s="46"/>
      <c r="AX186" s="46"/>
      <c r="AY186" s="46"/>
      <c r="AZ186" s="46"/>
      <c r="BA186" s="47"/>
      <c r="BB186" s="2" t="s">
        <v>391</v>
      </c>
      <c r="BC186" s="137"/>
      <c r="BD186" s="17"/>
      <c r="BE186" s="17"/>
      <c r="BF186" s="17"/>
      <c r="BG186" s="57"/>
      <c r="BH186" s="57"/>
      <c r="BI186" s="57"/>
      <c r="BJ186" s="57"/>
      <c r="BK186" s="57"/>
    </row>
    <row r="187" spans="1:63" ht="17.5" customHeight="1" x14ac:dyDescent="0.35">
      <c r="A187" s="17"/>
      <c r="B187" s="113" t="s">
        <v>230</v>
      </c>
      <c r="C187" s="56"/>
      <c r="D187" s="51" t="s">
        <v>211</v>
      </c>
      <c r="E187" s="123"/>
      <c r="F187" s="131"/>
      <c r="G187" s="52"/>
      <c r="H187" s="52"/>
      <c r="I187" s="52"/>
      <c r="J187" s="52"/>
      <c r="K187" s="52"/>
      <c r="L187" s="52"/>
      <c r="M187" s="52"/>
      <c r="N187" s="52"/>
      <c r="O187" s="52"/>
      <c r="P187" s="52"/>
      <c r="Q187" s="52"/>
      <c r="R187" s="52"/>
      <c r="S187" s="52"/>
      <c r="T187" s="52"/>
      <c r="U187" s="52"/>
      <c r="V187" s="52"/>
      <c r="W187" s="52"/>
      <c r="X187" s="52"/>
      <c r="Y187" s="52"/>
      <c r="Z187" s="52"/>
      <c r="AA187" s="52"/>
      <c r="AB187" s="52"/>
      <c r="AC187" s="52"/>
      <c r="AD187" s="52"/>
      <c r="AE187" s="52"/>
      <c r="AF187" s="52"/>
      <c r="AG187" s="52"/>
      <c r="AH187" s="52"/>
      <c r="AI187" s="52"/>
      <c r="AJ187" s="52"/>
      <c r="AK187" s="52"/>
      <c r="AL187" s="52"/>
      <c r="AM187" s="52"/>
      <c r="AN187" s="52"/>
      <c r="AO187" s="52"/>
      <c r="AP187" s="46"/>
      <c r="AQ187" s="46"/>
      <c r="AR187" s="46"/>
      <c r="AS187" s="46"/>
      <c r="AT187" s="46"/>
      <c r="AU187" s="46"/>
      <c r="AV187" s="46"/>
      <c r="AW187" s="46"/>
      <c r="AX187" s="46"/>
      <c r="AY187" s="46"/>
      <c r="AZ187" s="46"/>
      <c r="BA187" s="47"/>
      <c r="BB187" s="2" t="s">
        <v>392</v>
      </c>
      <c r="BC187" s="137"/>
      <c r="BD187" s="17"/>
      <c r="BE187" s="17"/>
      <c r="BF187" s="17"/>
      <c r="BG187" s="62"/>
      <c r="BH187" s="62"/>
      <c r="BI187" s="62"/>
      <c r="BJ187" s="17"/>
      <c r="BK187" s="17"/>
    </row>
    <row r="188" spans="1:63" ht="17.5" customHeight="1" x14ac:dyDescent="0.35">
      <c r="A188" s="17"/>
      <c r="B188" s="113" t="s">
        <v>231</v>
      </c>
      <c r="C188" s="56"/>
      <c r="D188" s="51" t="s">
        <v>211</v>
      </c>
      <c r="E188" s="123"/>
      <c r="F188" s="131"/>
      <c r="G188" s="52"/>
      <c r="H188" s="52"/>
      <c r="I188" s="52"/>
      <c r="J188" s="52"/>
      <c r="K188" s="52"/>
      <c r="L188" s="52"/>
      <c r="M188" s="52"/>
      <c r="N188" s="52"/>
      <c r="O188" s="52"/>
      <c r="P188" s="52"/>
      <c r="Q188" s="52"/>
      <c r="R188" s="52"/>
      <c r="S188" s="52"/>
      <c r="T188" s="52"/>
      <c r="U188" s="52"/>
      <c r="V188" s="52"/>
      <c r="W188" s="52"/>
      <c r="X188" s="52"/>
      <c r="Y188" s="52"/>
      <c r="Z188" s="52"/>
      <c r="AA188" s="52"/>
      <c r="AB188" s="52"/>
      <c r="AC188" s="52"/>
      <c r="AD188" s="52"/>
      <c r="AE188" s="52"/>
      <c r="AF188" s="52"/>
      <c r="AG188" s="52"/>
      <c r="AH188" s="52"/>
      <c r="AI188" s="52"/>
      <c r="AJ188" s="52"/>
      <c r="AK188" s="52"/>
      <c r="AL188" s="52"/>
      <c r="AM188" s="52"/>
      <c r="AN188" s="52"/>
      <c r="AO188" s="52"/>
      <c r="AP188" s="46"/>
      <c r="AQ188" s="46"/>
      <c r="AR188" s="46"/>
      <c r="AS188" s="46"/>
      <c r="AT188" s="46"/>
      <c r="AU188" s="46"/>
      <c r="AV188" s="46"/>
      <c r="AW188" s="46"/>
      <c r="AX188" s="46"/>
      <c r="AY188" s="46"/>
      <c r="AZ188" s="46"/>
      <c r="BA188" s="47"/>
      <c r="BB188" s="2" t="s">
        <v>393</v>
      </c>
      <c r="BC188" s="137"/>
      <c r="BD188" s="17"/>
      <c r="BE188" s="17"/>
      <c r="BF188" s="17"/>
      <c r="BG188" s="57"/>
      <c r="BH188" s="57"/>
      <c r="BI188" s="57"/>
      <c r="BJ188" s="57"/>
      <c r="BK188" s="57"/>
    </row>
    <row r="189" spans="1:63" ht="17.5" customHeight="1" x14ac:dyDescent="0.35">
      <c r="A189" s="17"/>
      <c r="B189" s="113" t="s">
        <v>232</v>
      </c>
      <c r="C189" s="56"/>
      <c r="D189" s="51" t="s">
        <v>211</v>
      </c>
      <c r="E189" s="123"/>
      <c r="F189" s="131"/>
      <c r="G189" s="52"/>
      <c r="H189" s="52"/>
      <c r="I189" s="52"/>
      <c r="J189" s="52"/>
      <c r="K189" s="52"/>
      <c r="L189" s="52"/>
      <c r="M189" s="52"/>
      <c r="N189" s="52"/>
      <c r="O189" s="52"/>
      <c r="P189" s="52"/>
      <c r="Q189" s="52"/>
      <c r="R189" s="52"/>
      <c r="S189" s="52"/>
      <c r="T189" s="52"/>
      <c r="U189" s="52"/>
      <c r="V189" s="52"/>
      <c r="W189" s="52"/>
      <c r="X189" s="52"/>
      <c r="Y189" s="52"/>
      <c r="Z189" s="52"/>
      <c r="AA189" s="52"/>
      <c r="AB189" s="52"/>
      <c r="AC189" s="52"/>
      <c r="AD189" s="52"/>
      <c r="AE189" s="52"/>
      <c r="AF189" s="52"/>
      <c r="AG189" s="52"/>
      <c r="AH189" s="52"/>
      <c r="AI189" s="52"/>
      <c r="AJ189" s="52"/>
      <c r="AK189" s="52"/>
      <c r="AL189" s="52"/>
      <c r="AM189" s="52"/>
      <c r="AN189" s="52"/>
      <c r="AO189" s="52"/>
      <c r="AP189" s="46"/>
      <c r="AQ189" s="46"/>
      <c r="AR189" s="46"/>
      <c r="AS189" s="46"/>
      <c r="AT189" s="46"/>
      <c r="AU189" s="46"/>
      <c r="AV189" s="46"/>
      <c r="AW189" s="46"/>
      <c r="AX189" s="46"/>
      <c r="AY189" s="46"/>
      <c r="AZ189" s="46"/>
      <c r="BA189" s="47"/>
      <c r="BB189" s="2" t="s">
        <v>394</v>
      </c>
      <c r="BC189" s="137"/>
      <c r="BD189" s="17"/>
      <c r="BE189" s="17"/>
      <c r="BF189" s="17"/>
      <c r="BG189" s="62"/>
      <c r="BH189" s="62"/>
      <c r="BI189" s="62"/>
      <c r="BJ189" s="17"/>
      <c r="BK189" s="17"/>
    </row>
    <row r="190" spans="1:63" ht="17.5" customHeight="1" x14ac:dyDescent="0.35">
      <c r="A190" s="17"/>
      <c r="B190" s="113" t="s">
        <v>233</v>
      </c>
      <c r="C190" s="56"/>
      <c r="D190" s="51" t="s">
        <v>211</v>
      </c>
      <c r="E190" s="123"/>
      <c r="F190" s="131"/>
      <c r="G190" s="52"/>
      <c r="H190" s="52"/>
      <c r="I190" s="52"/>
      <c r="J190" s="52"/>
      <c r="K190" s="52"/>
      <c r="L190" s="52"/>
      <c r="M190" s="52"/>
      <c r="N190" s="52"/>
      <c r="O190" s="52"/>
      <c r="P190" s="52"/>
      <c r="Q190" s="52"/>
      <c r="R190" s="52"/>
      <c r="S190" s="52"/>
      <c r="T190" s="52"/>
      <c r="U190" s="52"/>
      <c r="V190" s="52"/>
      <c r="W190" s="52"/>
      <c r="X190" s="52"/>
      <c r="Y190" s="52"/>
      <c r="Z190" s="52"/>
      <c r="AA190" s="52"/>
      <c r="AB190" s="52"/>
      <c r="AC190" s="52"/>
      <c r="AD190" s="52"/>
      <c r="AE190" s="52"/>
      <c r="AF190" s="52"/>
      <c r="AG190" s="52"/>
      <c r="AH190" s="52"/>
      <c r="AI190" s="52"/>
      <c r="AJ190" s="52"/>
      <c r="AK190" s="52"/>
      <c r="AL190" s="52"/>
      <c r="AM190" s="52"/>
      <c r="AN190" s="52"/>
      <c r="AO190" s="52"/>
      <c r="AP190" s="46"/>
      <c r="AQ190" s="46"/>
      <c r="AR190" s="46"/>
      <c r="AS190" s="46"/>
      <c r="AT190" s="46"/>
      <c r="AU190" s="46"/>
      <c r="AV190" s="46"/>
      <c r="AW190" s="46"/>
      <c r="AX190" s="46"/>
      <c r="AY190" s="46"/>
      <c r="AZ190" s="46"/>
      <c r="BA190" s="47"/>
      <c r="BB190" s="2" t="s">
        <v>395</v>
      </c>
      <c r="BC190" s="137"/>
      <c r="BD190" s="17"/>
      <c r="BE190" s="17"/>
      <c r="BF190" s="17"/>
      <c r="BG190" s="57"/>
      <c r="BH190" s="57"/>
      <c r="BI190" s="57"/>
      <c r="BJ190" s="57"/>
      <c r="BK190" s="57"/>
    </row>
    <row r="191" spans="1:63" ht="17.5" customHeight="1" x14ac:dyDescent="0.35">
      <c r="A191" s="17"/>
      <c r="B191" s="72" t="s">
        <v>234</v>
      </c>
      <c r="C191" s="73"/>
      <c r="D191" s="74"/>
      <c r="E191" s="126"/>
      <c r="F191" s="75"/>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c r="AP191" s="75"/>
      <c r="AQ191" s="75"/>
      <c r="AR191" s="75"/>
      <c r="AS191" s="75"/>
      <c r="AT191" s="75"/>
      <c r="AU191" s="75"/>
      <c r="AV191" s="75"/>
      <c r="AW191" s="75"/>
      <c r="AX191" s="75"/>
      <c r="AY191" s="75"/>
      <c r="AZ191" s="75"/>
      <c r="BA191" s="75"/>
      <c r="BB191" s="75"/>
      <c r="BC191" s="44"/>
      <c r="BD191" s="17"/>
      <c r="BE191" s="17"/>
      <c r="BF191" s="17"/>
      <c r="BG191" s="62"/>
      <c r="BH191" s="62"/>
      <c r="BI191" s="62"/>
      <c r="BJ191" s="17"/>
      <c r="BK191" s="17"/>
    </row>
    <row r="192" spans="1:63" ht="17.5" customHeight="1" x14ac:dyDescent="0.35">
      <c r="A192" s="17"/>
      <c r="B192" s="113" t="s">
        <v>235</v>
      </c>
      <c r="C192" s="56"/>
      <c r="D192" s="51" t="s">
        <v>211</v>
      </c>
      <c r="E192" s="123"/>
      <c r="F192" s="131"/>
      <c r="G192" s="52"/>
      <c r="H192" s="52"/>
      <c r="I192" s="52"/>
      <c r="J192" s="52"/>
      <c r="K192" s="52"/>
      <c r="L192" s="52"/>
      <c r="M192" s="52"/>
      <c r="N192" s="52"/>
      <c r="O192" s="52"/>
      <c r="P192" s="52"/>
      <c r="Q192" s="52"/>
      <c r="R192" s="52"/>
      <c r="S192" s="52"/>
      <c r="T192" s="52"/>
      <c r="U192" s="52"/>
      <c r="V192" s="52"/>
      <c r="W192" s="52"/>
      <c r="X192" s="52"/>
      <c r="Y192" s="52"/>
      <c r="Z192" s="52"/>
      <c r="AA192" s="52"/>
      <c r="AB192" s="52"/>
      <c r="AC192" s="52"/>
      <c r="AD192" s="52"/>
      <c r="AE192" s="52"/>
      <c r="AF192" s="52"/>
      <c r="AG192" s="52"/>
      <c r="AH192" s="52"/>
      <c r="AI192" s="52"/>
      <c r="AJ192" s="52"/>
      <c r="AK192" s="52"/>
      <c r="AL192" s="52"/>
      <c r="AM192" s="52"/>
      <c r="AN192" s="52"/>
      <c r="AO192" s="52"/>
      <c r="AP192" s="46"/>
      <c r="AQ192" s="46"/>
      <c r="AR192" s="46"/>
      <c r="AS192" s="46"/>
      <c r="AT192" s="46"/>
      <c r="AU192" s="46"/>
      <c r="AV192" s="46"/>
      <c r="AW192" s="46"/>
      <c r="AX192" s="46"/>
      <c r="AY192" s="46"/>
      <c r="AZ192" s="46"/>
      <c r="BA192" s="47"/>
      <c r="BB192" s="2" t="s">
        <v>396</v>
      </c>
      <c r="BC192" s="137"/>
      <c r="BD192" s="17"/>
      <c r="BE192" s="17"/>
      <c r="BF192" s="17"/>
      <c r="BG192" s="57"/>
      <c r="BH192" s="57"/>
      <c r="BI192" s="57"/>
      <c r="BJ192" s="57"/>
      <c r="BK192" s="57"/>
    </row>
    <row r="193" spans="1:63" ht="17.5" customHeight="1" x14ac:dyDescent="0.35">
      <c r="A193" s="17"/>
      <c r="B193" s="113" t="s">
        <v>236</v>
      </c>
      <c r="C193" s="56"/>
      <c r="D193" s="51" t="s">
        <v>211</v>
      </c>
      <c r="E193" s="123"/>
      <c r="F193" s="131"/>
      <c r="G193" s="52"/>
      <c r="H193" s="52"/>
      <c r="I193" s="52"/>
      <c r="J193" s="52"/>
      <c r="K193" s="52"/>
      <c r="L193" s="52"/>
      <c r="M193" s="52"/>
      <c r="N193" s="52"/>
      <c r="O193" s="52"/>
      <c r="P193" s="52"/>
      <c r="Q193" s="52"/>
      <c r="R193" s="52"/>
      <c r="S193" s="52"/>
      <c r="T193" s="52"/>
      <c r="U193" s="52"/>
      <c r="V193" s="52"/>
      <c r="W193" s="52"/>
      <c r="X193" s="52"/>
      <c r="Y193" s="52"/>
      <c r="Z193" s="52"/>
      <c r="AA193" s="52"/>
      <c r="AB193" s="52"/>
      <c r="AC193" s="52"/>
      <c r="AD193" s="52"/>
      <c r="AE193" s="52"/>
      <c r="AF193" s="52"/>
      <c r="AG193" s="52"/>
      <c r="AH193" s="52"/>
      <c r="AI193" s="52"/>
      <c r="AJ193" s="52"/>
      <c r="AK193" s="52"/>
      <c r="AL193" s="52"/>
      <c r="AM193" s="52"/>
      <c r="AN193" s="52"/>
      <c r="AO193" s="52"/>
      <c r="AP193" s="46"/>
      <c r="AQ193" s="46"/>
      <c r="AR193" s="46"/>
      <c r="AS193" s="46"/>
      <c r="AT193" s="46"/>
      <c r="AU193" s="46"/>
      <c r="AV193" s="46"/>
      <c r="AW193" s="46"/>
      <c r="AX193" s="46"/>
      <c r="AY193" s="46"/>
      <c r="AZ193" s="46"/>
      <c r="BA193" s="47"/>
      <c r="BB193" s="2" t="s">
        <v>397</v>
      </c>
      <c r="BC193" s="137"/>
      <c r="BD193" s="17"/>
      <c r="BE193" s="17"/>
      <c r="BF193" s="17"/>
      <c r="BG193" s="62"/>
      <c r="BH193" s="62"/>
      <c r="BI193" s="62"/>
      <c r="BJ193" s="17"/>
      <c r="BK193" s="17"/>
    </row>
    <row r="194" spans="1:63" ht="17.5" customHeight="1" x14ac:dyDescent="0.35">
      <c r="A194" s="17"/>
      <c r="B194" s="117" t="s">
        <v>237</v>
      </c>
      <c r="C194" s="56"/>
      <c r="D194" s="51" t="s">
        <v>211</v>
      </c>
      <c r="E194" s="123"/>
      <c r="F194" s="131"/>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c r="AJ194" s="63"/>
      <c r="AK194" s="63"/>
      <c r="AL194" s="63"/>
      <c r="AM194" s="63"/>
      <c r="AN194" s="63"/>
      <c r="AO194" s="63"/>
      <c r="AP194" s="46"/>
      <c r="AQ194" s="46"/>
      <c r="AR194" s="46"/>
      <c r="AS194" s="46"/>
      <c r="AT194" s="46"/>
      <c r="AU194" s="46"/>
      <c r="AV194" s="46"/>
      <c r="AW194" s="46"/>
      <c r="AX194" s="46"/>
      <c r="AY194" s="46"/>
      <c r="AZ194" s="46"/>
      <c r="BA194" s="47"/>
      <c r="BB194" s="2" t="s">
        <v>398</v>
      </c>
      <c r="BC194" s="137"/>
      <c r="BD194" s="17"/>
      <c r="BE194" s="17"/>
      <c r="BF194" s="17"/>
      <c r="BG194" s="57"/>
      <c r="BH194" s="57"/>
      <c r="BI194" s="57"/>
      <c r="BJ194" s="57"/>
      <c r="BK194" s="57"/>
    </row>
    <row r="195" spans="1:63" ht="17.5" customHeight="1" x14ac:dyDescent="0.35">
      <c r="A195" s="17"/>
      <c r="B195" s="113" t="s">
        <v>238</v>
      </c>
      <c r="C195" s="56"/>
      <c r="D195" s="51" t="s">
        <v>211</v>
      </c>
      <c r="E195" s="123"/>
      <c r="F195" s="131"/>
      <c r="G195" s="52"/>
      <c r="H195" s="52"/>
      <c r="I195" s="52"/>
      <c r="J195" s="52"/>
      <c r="K195" s="52"/>
      <c r="L195" s="52"/>
      <c r="M195" s="52"/>
      <c r="N195" s="52"/>
      <c r="O195" s="52"/>
      <c r="P195" s="52"/>
      <c r="Q195" s="52"/>
      <c r="R195" s="52"/>
      <c r="S195" s="52"/>
      <c r="T195" s="52"/>
      <c r="U195" s="52"/>
      <c r="V195" s="52"/>
      <c r="W195" s="52"/>
      <c r="X195" s="52"/>
      <c r="Y195" s="52"/>
      <c r="Z195" s="52"/>
      <c r="AA195" s="52"/>
      <c r="AB195" s="52"/>
      <c r="AC195" s="52"/>
      <c r="AD195" s="52"/>
      <c r="AE195" s="52"/>
      <c r="AF195" s="52"/>
      <c r="AG195" s="52"/>
      <c r="AH195" s="52"/>
      <c r="AI195" s="52"/>
      <c r="AJ195" s="52"/>
      <c r="AK195" s="52"/>
      <c r="AL195" s="52"/>
      <c r="AM195" s="52"/>
      <c r="AN195" s="52"/>
      <c r="AO195" s="52"/>
      <c r="AP195" s="46"/>
      <c r="AQ195" s="46"/>
      <c r="AR195" s="46"/>
      <c r="AS195" s="46"/>
      <c r="AT195" s="46"/>
      <c r="AU195" s="46"/>
      <c r="AV195" s="46"/>
      <c r="AW195" s="46"/>
      <c r="AX195" s="46"/>
      <c r="AY195" s="46"/>
      <c r="AZ195" s="46"/>
      <c r="BA195" s="47"/>
      <c r="BB195" s="2" t="s">
        <v>399</v>
      </c>
      <c r="BC195" s="137"/>
      <c r="BD195" s="17"/>
      <c r="BE195" s="17"/>
      <c r="BF195" s="17"/>
      <c r="BG195" s="62"/>
      <c r="BH195" s="62"/>
      <c r="BI195" s="62"/>
      <c r="BJ195" s="17"/>
      <c r="BK195" s="17"/>
    </row>
    <row r="196" spans="1:63" ht="17.5" customHeight="1" x14ac:dyDescent="0.35">
      <c r="A196" s="17"/>
      <c r="B196" s="113" t="s">
        <v>239</v>
      </c>
      <c r="C196" s="56"/>
      <c r="D196" s="51" t="s">
        <v>211</v>
      </c>
      <c r="E196" s="123"/>
      <c r="F196" s="131"/>
      <c r="G196" s="52"/>
      <c r="H196" s="52"/>
      <c r="I196" s="52"/>
      <c r="J196" s="52"/>
      <c r="K196" s="52"/>
      <c r="L196" s="52"/>
      <c r="M196" s="52"/>
      <c r="N196" s="52"/>
      <c r="O196" s="52"/>
      <c r="P196" s="52"/>
      <c r="Q196" s="52"/>
      <c r="R196" s="52"/>
      <c r="S196" s="52"/>
      <c r="T196" s="52"/>
      <c r="U196" s="52"/>
      <c r="V196" s="52"/>
      <c r="W196" s="52"/>
      <c r="X196" s="52"/>
      <c r="Y196" s="52"/>
      <c r="Z196" s="52"/>
      <c r="AA196" s="52"/>
      <c r="AB196" s="52"/>
      <c r="AC196" s="52"/>
      <c r="AD196" s="52"/>
      <c r="AE196" s="52"/>
      <c r="AF196" s="52"/>
      <c r="AG196" s="52"/>
      <c r="AH196" s="52"/>
      <c r="AI196" s="52"/>
      <c r="AJ196" s="52"/>
      <c r="AK196" s="52"/>
      <c r="AL196" s="52"/>
      <c r="AM196" s="52"/>
      <c r="AN196" s="52"/>
      <c r="AO196" s="52"/>
      <c r="AP196" s="46"/>
      <c r="AQ196" s="46"/>
      <c r="AR196" s="46"/>
      <c r="AS196" s="46"/>
      <c r="AT196" s="46"/>
      <c r="AU196" s="46"/>
      <c r="AV196" s="46"/>
      <c r="AW196" s="46"/>
      <c r="AX196" s="46"/>
      <c r="AY196" s="46"/>
      <c r="AZ196" s="46"/>
      <c r="BA196" s="47"/>
      <c r="BB196" s="2" t="s">
        <v>400</v>
      </c>
      <c r="BC196" s="137"/>
      <c r="BD196" s="17"/>
      <c r="BE196" s="17"/>
      <c r="BF196" s="17"/>
      <c r="BG196" s="57"/>
      <c r="BH196" s="57"/>
      <c r="BI196" s="57"/>
      <c r="BJ196" s="57"/>
      <c r="BK196" s="57"/>
    </row>
    <row r="197" spans="1:63" ht="17.5" customHeight="1" x14ac:dyDescent="0.35">
      <c r="A197" s="17"/>
      <c r="B197" s="72" t="s">
        <v>240</v>
      </c>
      <c r="C197" s="73"/>
      <c r="D197" s="74"/>
      <c r="E197" s="126"/>
      <c r="F197" s="75"/>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75"/>
      <c r="AJ197" s="75"/>
      <c r="AK197" s="75"/>
      <c r="AL197" s="75"/>
      <c r="AM197" s="75"/>
      <c r="AN197" s="75"/>
      <c r="AO197" s="75"/>
      <c r="AP197" s="75"/>
      <c r="AQ197" s="75"/>
      <c r="AR197" s="75"/>
      <c r="AS197" s="75"/>
      <c r="AT197" s="75"/>
      <c r="AU197" s="75"/>
      <c r="AV197" s="75"/>
      <c r="AW197" s="75"/>
      <c r="AX197" s="75"/>
      <c r="AY197" s="75"/>
      <c r="AZ197" s="75"/>
      <c r="BA197" s="75"/>
      <c r="BB197" s="75"/>
      <c r="BC197" s="44"/>
      <c r="BD197" s="17"/>
      <c r="BE197" s="17"/>
      <c r="BF197" s="17"/>
      <c r="BG197" s="62"/>
      <c r="BH197" s="62"/>
      <c r="BI197" s="62"/>
      <c r="BJ197" s="17"/>
      <c r="BK197" s="17"/>
    </row>
    <row r="198" spans="1:63" ht="17.5" customHeight="1" x14ac:dyDescent="0.35">
      <c r="A198" s="17"/>
      <c r="B198" s="113" t="s">
        <v>241</v>
      </c>
      <c r="C198" s="56"/>
      <c r="D198" s="51" t="s">
        <v>211</v>
      </c>
      <c r="E198" s="123"/>
      <c r="F198" s="131"/>
      <c r="G198" s="52"/>
      <c r="H198" s="52"/>
      <c r="I198" s="52"/>
      <c r="J198" s="52"/>
      <c r="K198" s="52"/>
      <c r="L198" s="52"/>
      <c r="M198" s="52"/>
      <c r="N198" s="52"/>
      <c r="O198" s="52"/>
      <c r="P198" s="52"/>
      <c r="Q198" s="52"/>
      <c r="R198" s="52"/>
      <c r="S198" s="52"/>
      <c r="T198" s="52"/>
      <c r="U198" s="52"/>
      <c r="V198" s="52"/>
      <c r="W198" s="52"/>
      <c r="X198" s="52"/>
      <c r="Y198" s="52"/>
      <c r="Z198" s="52"/>
      <c r="AA198" s="52"/>
      <c r="AB198" s="52"/>
      <c r="AC198" s="52"/>
      <c r="AD198" s="52"/>
      <c r="AE198" s="52"/>
      <c r="AF198" s="52"/>
      <c r="AG198" s="52"/>
      <c r="AH198" s="52"/>
      <c r="AI198" s="52"/>
      <c r="AJ198" s="52"/>
      <c r="AK198" s="52"/>
      <c r="AL198" s="52"/>
      <c r="AM198" s="52"/>
      <c r="AN198" s="52"/>
      <c r="AO198" s="52"/>
      <c r="AP198" s="46"/>
      <c r="AQ198" s="46"/>
      <c r="AR198" s="46"/>
      <c r="AS198" s="46"/>
      <c r="AT198" s="46"/>
      <c r="AU198" s="46"/>
      <c r="AV198" s="46"/>
      <c r="AW198" s="46"/>
      <c r="AX198" s="46"/>
      <c r="AY198" s="46"/>
      <c r="AZ198" s="46"/>
      <c r="BA198" s="47"/>
      <c r="BB198" s="2" t="s">
        <v>539</v>
      </c>
      <c r="BC198" s="137"/>
      <c r="BD198" s="17"/>
      <c r="BE198" s="17"/>
      <c r="BF198" s="17"/>
      <c r="BG198" s="57"/>
      <c r="BH198" s="57"/>
      <c r="BI198" s="57"/>
      <c r="BJ198" s="57"/>
      <c r="BK198" s="57"/>
    </row>
    <row r="199" spans="1:63" ht="17.5" customHeight="1" x14ac:dyDescent="0.35">
      <c r="A199" s="17"/>
      <c r="B199" s="113" t="s">
        <v>242</v>
      </c>
      <c r="C199" s="56"/>
      <c r="D199" s="51" t="s">
        <v>211</v>
      </c>
      <c r="E199" s="123"/>
      <c r="F199" s="131"/>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4"/>
      <c r="AO199" s="54"/>
      <c r="AP199" s="46"/>
      <c r="AQ199" s="46"/>
      <c r="AR199" s="46"/>
      <c r="AS199" s="46"/>
      <c r="AT199" s="46"/>
      <c r="AU199" s="46"/>
      <c r="AV199" s="46"/>
      <c r="AW199" s="46"/>
      <c r="AX199" s="46"/>
      <c r="AY199" s="46"/>
      <c r="AZ199" s="46"/>
      <c r="BA199" s="47"/>
      <c r="BB199" s="2" t="s">
        <v>401</v>
      </c>
      <c r="BC199" s="137"/>
      <c r="BD199" s="17"/>
      <c r="BE199" s="17"/>
      <c r="BF199" s="17"/>
      <c r="BG199" s="62"/>
      <c r="BH199" s="62"/>
      <c r="BI199" s="62"/>
      <c r="BJ199" s="17"/>
      <c r="BK199" s="17"/>
    </row>
    <row r="200" spans="1:63" ht="27" customHeight="1" x14ac:dyDescent="0.35">
      <c r="A200" s="17"/>
      <c r="B200" s="113" t="s">
        <v>243</v>
      </c>
      <c r="C200" s="56"/>
      <c r="D200" s="51" t="s">
        <v>211</v>
      </c>
      <c r="E200" s="123"/>
      <c r="F200" s="131"/>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46"/>
      <c r="AQ200" s="46"/>
      <c r="AR200" s="46"/>
      <c r="AS200" s="46"/>
      <c r="AT200" s="46"/>
      <c r="AU200" s="46"/>
      <c r="AV200" s="46"/>
      <c r="AW200" s="46"/>
      <c r="AX200" s="46"/>
      <c r="AY200" s="46"/>
      <c r="AZ200" s="46"/>
      <c r="BA200" s="47"/>
      <c r="BB200" s="2" t="s">
        <v>402</v>
      </c>
      <c r="BC200" s="137"/>
      <c r="BD200" s="17"/>
      <c r="BE200" s="17"/>
      <c r="BF200" s="17"/>
      <c r="BG200" s="57"/>
      <c r="BH200" s="57"/>
      <c r="BI200" s="57"/>
      <c r="BJ200" s="57"/>
      <c r="BK200" s="57"/>
    </row>
    <row r="201" spans="1:63" ht="17.5" customHeight="1" x14ac:dyDescent="0.35">
      <c r="A201" s="17"/>
      <c r="B201" s="72" t="s">
        <v>244</v>
      </c>
      <c r="C201" s="73"/>
      <c r="D201" s="74"/>
      <c r="E201" s="126"/>
      <c r="F201" s="75"/>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c r="AH201" s="75"/>
      <c r="AI201" s="75"/>
      <c r="AJ201" s="75"/>
      <c r="AK201" s="75"/>
      <c r="AL201" s="75"/>
      <c r="AM201" s="75"/>
      <c r="AN201" s="75"/>
      <c r="AO201" s="75"/>
      <c r="AP201" s="75"/>
      <c r="AQ201" s="75"/>
      <c r="AR201" s="75"/>
      <c r="AS201" s="75"/>
      <c r="AT201" s="75"/>
      <c r="AU201" s="75"/>
      <c r="AV201" s="75"/>
      <c r="AW201" s="75"/>
      <c r="AX201" s="75"/>
      <c r="AY201" s="75"/>
      <c r="AZ201" s="75"/>
      <c r="BA201" s="75"/>
      <c r="BB201" s="75"/>
      <c r="BC201" s="44"/>
      <c r="BD201" s="17"/>
      <c r="BE201" s="17"/>
      <c r="BF201" s="17"/>
      <c r="BG201" s="62"/>
      <c r="BH201" s="62"/>
      <c r="BI201" s="62"/>
      <c r="BJ201" s="17"/>
      <c r="BK201" s="17"/>
    </row>
    <row r="202" spans="1:63" ht="17.5" customHeight="1" x14ac:dyDescent="0.35">
      <c r="A202" s="17"/>
      <c r="B202" s="113" t="s">
        <v>245</v>
      </c>
      <c r="C202" s="56"/>
      <c r="D202" s="51" t="s">
        <v>211</v>
      </c>
      <c r="E202" s="123"/>
      <c r="F202" s="131"/>
      <c r="G202" s="52"/>
      <c r="H202" s="52"/>
      <c r="I202" s="52"/>
      <c r="J202" s="52"/>
      <c r="K202" s="52"/>
      <c r="L202" s="52"/>
      <c r="M202" s="52"/>
      <c r="N202" s="52"/>
      <c r="O202" s="52"/>
      <c r="P202" s="52"/>
      <c r="Q202" s="52"/>
      <c r="R202" s="52"/>
      <c r="S202" s="52"/>
      <c r="T202" s="52"/>
      <c r="U202" s="52"/>
      <c r="V202" s="52"/>
      <c r="W202" s="52"/>
      <c r="X202" s="52"/>
      <c r="Y202" s="52"/>
      <c r="Z202" s="52"/>
      <c r="AA202" s="52"/>
      <c r="AB202" s="52"/>
      <c r="AC202" s="52"/>
      <c r="AD202" s="52"/>
      <c r="AE202" s="52"/>
      <c r="AF202" s="52"/>
      <c r="AG202" s="52"/>
      <c r="AH202" s="52"/>
      <c r="AI202" s="52"/>
      <c r="AJ202" s="52"/>
      <c r="AK202" s="52"/>
      <c r="AL202" s="52"/>
      <c r="AM202" s="52"/>
      <c r="AN202" s="52"/>
      <c r="AO202" s="52"/>
      <c r="AP202" s="46"/>
      <c r="AQ202" s="46"/>
      <c r="AR202" s="46"/>
      <c r="AS202" s="46"/>
      <c r="AT202" s="46"/>
      <c r="AU202" s="46"/>
      <c r="AV202" s="46"/>
      <c r="AW202" s="46"/>
      <c r="AX202" s="46"/>
      <c r="AY202" s="46"/>
      <c r="AZ202" s="46"/>
      <c r="BA202" s="47"/>
      <c r="BB202" s="2" t="s">
        <v>423</v>
      </c>
      <c r="BC202" s="137"/>
      <c r="BD202" s="17"/>
      <c r="BE202" s="17"/>
      <c r="BF202" s="17"/>
      <c r="BG202" s="57"/>
      <c r="BH202" s="57"/>
      <c r="BI202" s="57"/>
      <c r="BJ202" s="57"/>
      <c r="BK202" s="57"/>
    </row>
    <row r="203" spans="1:63" ht="17.5" customHeight="1" x14ac:dyDescent="0.35">
      <c r="A203" s="17"/>
      <c r="B203" s="113" t="s">
        <v>246</v>
      </c>
      <c r="C203" s="56"/>
      <c r="D203" s="51" t="s">
        <v>211</v>
      </c>
      <c r="E203" s="123"/>
      <c r="F203" s="131"/>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c r="AH203" s="54"/>
      <c r="AI203" s="54"/>
      <c r="AJ203" s="54"/>
      <c r="AK203" s="54"/>
      <c r="AL203" s="54"/>
      <c r="AM203" s="54"/>
      <c r="AN203" s="54"/>
      <c r="AO203" s="54"/>
      <c r="AP203" s="46"/>
      <c r="AQ203" s="46"/>
      <c r="AR203" s="46"/>
      <c r="AS203" s="46"/>
      <c r="AT203" s="46"/>
      <c r="AU203" s="46"/>
      <c r="AV203" s="46"/>
      <c r="AW203" s="46"/>
      <c r="AX203" s="46"/>
      <c r="AY203" s="46"/>
      <c r="AZ203" s="46"/>
      <c r="BA203" s="47"/>
      <c r="BB203" s="2" t="s">
        <v>424</v>
      </c>
      <c r="BC203" s="137"/>
      <c r="BD203" s="17"/>
      <c r="BE203" s="17"/>
      <c r="BF203" s="17"/>
      <c r="BG203" s="62"/>
      <c r="BH203" s="62"/>
      <c r="BI203" s="62"/>
      <c r="BJ203" s="17"/>
      <c r="BK203" s="17"/>
    </row>
    <row r="204" spans="1:63" ht="17.5" customHeight="1" x14ac:dyDescent="0.35">
      <c r="A204" s="17"/>
      <c r="B204" s="113" t="s">
        <v>247</v>
      </c>
      <c r="C204" s="56"/>
      <c r="D204" s="51" t="s">
        <v>211</v>
      </c>
      <c r="E204" s="123"/>
      <c r="F204" s="131"/>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c r="AM204" s="54"/>
      <c r="AN204" s="54"/>
      <c r="AO204" s="54"/>
      <c r="AP204" s="46"/>
      <c r="AQ204" s="46"/>
      <c r="AR204" s="46"/>
      <c r="AS204" s="46"/>
      <c r="AT204" s="46"/>
      <c r="AU204" s="46"/>
      <c r="AV204" s="46"/>
      <c r="AW204" s="46"/>
      <c r="AX204" s="46"/>
      <c r="AY204" s="46"/>
      <c r="AZ204" s="46"/>
      <c r="BA204" s="47"/>
      <c r="BB204" s="2" t="s">
        <v>425</v>
      </c>
      <c r="BC204" s="137"/>
      <c r="BD204" s="17"/>
      <c r="BE204" s="17"/>
      <c r="BF204" s="17"/>
      <c r="BG204" s="57"/>
      <c r="BH204" s="57"/>
      <c r="BI204" s="57"/>
      <c r="BJ204" s="57"/>
      <c r="BK204" s="57"/>
    </row>
    <row r="205" spans="1:63" ht="17.5" customHeight="1" x14ac:dyDescent="0.35">
      <c r="A205" s="17"/>
      <c r="B205" s="72" t="s">
        <v>248</v>
      </c>
      <c r="C205" s="73"/>
      <c r="D205" s="74"/>
      <c r="E205" s="126"/>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c r="AY205" s="75"/>
      <c r="AZ205" s="75"/>
      <c r="BA205" s="75"/>
      <c r="BB205" s="75"/>
      <c r="BC205" s="44"/>
      <c r="BD205" s="17"/>
      <c r="BE205" s="17"/>
      <c r="BF205" s="17"/>
      <c r="BG205" s="62"/>
      <c r="BH205" s="62"/>
      <c r="BI205" s="62"/>
      <c r="BJ205" s="17"/>
      <c r="BK205" s="17"/>
    </row>
    <row r="206" spans="1:63" ht="17.5" customHeight="1" x14ac:dyDescent="0.35">
      <c r="A206" s="17"/>
      <c r="B206" s="113" t="s">
        <v>249</v>
      </c>
      <c r="C206" s="56"/>
      <c r="D206" s="51" t="s">
        <v>211</v>
      </c>
      <c r="E206" s="123"/>
      <c r="F206" s="131"/>
      <c r="G206" s="52"/>
      <c r="H206" s="52"/>
      <c r="I206" s="52"/>
      <c r="J206" s="52"/>
      <c r="K206" s="52"/>
      <c r="L206" s="52"/>
      <c r="M206" s="52"/>
      <c r="N206" s="52"/>
      <c r="O206" s="52"/>
      <c r="P206" s="52"/>
      <c r="Q206" s="52"/>
      <c r="R206" s="52"/>
      <c r="S206" s="52"/>
      <c r="T206" s="52"/>
      <c r="U206" s="52"/>
      <c r="V206" s="52"/>
      <c r="W206" s="52"/>
      <c r="X206" s="52"/>
      <c r="Y206" s="52"/>
      <c r="Z206" s="52"/>
      <c r="AA206" s="52"/>
      <c r="AB206" s="52"/>
      <c r="AC206" s="52"/>
      <c r="AD206" s="52"/>
      <c r="AE206" s="52"/>
      <c r="AF206" s="52"/>
      <c r="AG206" s="52"/>
      <c r="AH206" s="52"/>
      <c r="AI206" s="52"/>
      <c r="AJ206" s="52"/>
      <c r="AK206" s="52"/>
      <c r="AL206" s="52"/>
      <c r="AM206" s="52"/>
      <c r="AN206" s="52"/>
      <c r="AO206" s="52"/>
      <c r="AP206" s="46"/>
      <c r="AQ206" s="46"/>
      <c r="AR206" s="46"/>
      <c r="AS206" s="46"/>
      <c r="AT206" s="46"/>
      <c r="AU206" s="46"/>
      <c r="AV206" s="46"/>
      <c r="AW206" s="46"/>
      <c r="AX206" s="46"/>
      <c r="AY206" s="46"/>
      <c r="AZ206" s="46"/>
      <c r="BA206" s="47"/>
      <c r="BB206" s="2" t="s">
        <v>403</v>
      </c>
      <c r="BC206" s="137"/>
      <c r="BD206" s="17"/>
      <c r="BE206" s="17"/>
      <c r="BF206" s="17"/>
      <c r="BG206" s="57"/>
      <c r="BH206" s="57"/>
      <c r="BI206" s="57"/>
      <c r="BJ206" s="57"/>
      <c r="BK206" s="57"/>
    </row>
    <row r="207" spans="1:63" ht="17.5" customHeight="1" x14ac:dyDescent="0.35">
      <c r="A207" s="17"/>
      <c r="B207" s="113" t="s">
        <v>250</v>
      </c>
      <c r="C207" s="56"/>
      <c r="D207" s="51" t="s">
        <v>211</v>
      </c>
      <c r="E207" s="123"/>
      <c r="F207" s="131"/>
      <c r="G207" s="52"/>
      <c r="H207" s="52"/>
      <c r="I207" s="52"/>
      <c r="J207" s="52"/>
      <c r="K207" s="52"/>
      <c r="L207" s="52"/>
      <c r="M207" s="52"/>
      <c r="N207" s="52"/>
      <c r="O207" s="52"/>
      <c r="P207" s="52"/>
      <c r="Q207" s="52"/>
      <c r="R207" s="52"/>
      <c r="S207" s="52"/>
      <c r="T207" s="52"/>
      <c r="U207" s="52"/>
      <c r="V207" s="52"/>
      <c r="W207" s="52"/>
      <c r="X207" s="52"/>
      <c r="Y207" s="52"/>
      <c r="Z207" s="52"/>
      <c r="AA207" s="52"/>
      <c r="AB207" s="52"/>
      <c r="AC207" s="52"/>
      <c r="AD207" s="52"/>
      <c r="AE207" s="52"/>
      <c r="AF207" s="52"/>
      <c r="AG207" s="52"/>
      <c r="AH207" s="52"/>
      <c r="AI207" s="52"/>
      <c r="AJ207" s="52"/>
      <c r="AK207" s="52"/>
      <c r="AL207" s="52"/>
      <c r="AM207" s="52"/>
      <c r="AN207" s="52"/>
      <c r="AO207" s="52"/>
      <c r="AP207" s="46"/>
      <c r="AQ207" s="46"/>
      <c r="AR207" s="46"/>
      <c r="AS207" s="46"/>
      <c r="AT207" s="46"/>
      <c r="AU207" s="46"/>
      <c r="AV207" s="46"/>
      <c r="AW207" s="46"/>
      <c r="AX207" s="46"/>
      <c r="AY207" s="46"/>
      <c r="AZ207" s="46"/>
      <c r="BA207" s="47"/>
      <c r="BB207" s="2" t="s">
        <v>404</v>
      </c>
      <c r="BC207" s="137"/>
      <c r="BD207" s="17"/>
      <c r="BE207" s="17"/>
      <c r="BF207" s="17"/>
      <c r="BG207" s="62"/>
      <c r="BH207" s="62"/>
      <c r="BI207" s="62"/>
      <c r="BJ207" s="17"/>
      <c r="BK207" s="17"/>
    </row>
    <row r="208" spans="1:63" ht="17.5" customHeight="1" x14ac:dyDescent="0.35">
      <c r="A208" s="17"/>
      <c r="B208" s="113" t="s">
        <v>251</v>
      </c>
      <c r="C208" s="56"/>
      <c r="D208" s="51" t="s">
        <v>211</v>
      </c>
      <c r="E208" s="123"/>
      <c r="F208" s="131"/>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c r="AE208" s="52"/>
      <c r="AF208" s="52"/>
      <c r="AG208" s="52"/>
      <c r="AH208" s="52"/>
      <c r="AI208" s="52"/>
      <c r="AJ208" s="52"/>
      <c r="AK208" s="52"/>
      <c r="AL208" s="52"/>
      <c r="AM208" s="52"/>
      <c r="AN208" s="52"/>
      <c r="AO208" s="52"/>
      <c r="AP208" s="46"/>
      <c r="AQ208" s="46"/>
      <c r="AR208" s="46"/>
      <c r="AS208" s="46"/>
      <c r="AT208" s="46"/>
      <c r="AU208" s="46"/>
      <c r="AV208" s="46"/>
      <c r="AW208" s="46"/>
      <c r="AX208" s="46"/>
      <c r="AY208" s="46"/>
      <c r="AZ208" s="46"/>
      <c r="BA208" s="47"/>
      <c r="BB208" s="2" t="s">
        <v>405</v>
      </c>
      <c r="BC208" s="137"/>
      <c r="BD208" s="17"/>
      <c r="BE208" s="17"/>
      <c r="BF208" s="17"/>
      <c r="BG208" s="57"/>
      <c r="BH208" s="57"/>
      <c r="BI208" s="57"/>
      <c r="BJ208" s="57"/>
      <c r="BK208" s="57"/>
    </row>
    <row r="209" spans="1:63" ht="17.5" customHeight="1" x14ac:dyDescent="0.35">
      <c r="A209" s="17"/>
      <c r="B209" s="72" t="s">
        <v>252</v>
      </c>
      <c r="C209" s="73"/>
      <c r="D209" s="74"/>
      <c r="E209" s="126"/>
      <c r="F209" s="75"/>
      <c r="G209" s="75"/>
      <c r="H209" s="75"/>
      <c r="I209" s="75"/>
      <c r="J209" s="75"/>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c r="AH209" s="75"/>
      <c r="AI209" s="75"/>
      <c r="AJ209" s="75"/>
      <c r="AK209" s="75"/>
      <c r="AL209" s="75"/>
      <c r="AM209" s="75"/>
      <c r="AN209" s="75"/>
      <c r="AO209" s="75"/>
      <c r="AP209" s="75"/>
      <c r="AQ209" s="75"/>
      <c r="AR209" s="75"/>
      <c r="AS209" s="75"/>
      <c r="AT209" s="75"/>
      <c r="AU209" s="75"/>
      <c r="AV209" s="75"/>
      <c r="AW209" s="75"/>
      <c r="AX209" s="75"/>
      <c r="AY209" s="75"/>
      <c r="AZ209" s="75"/>
      <c r="BA209" s="75"/>
      <c r="BB209" s="75"/>
      <c r="BC209" s="44"/>
      <c r="BD209" s="17"/>
      <c r="BE209" s="17"/>
      <c r="BF209" s="17"/>
      <c r="BG209" s="62"/>
      <c r="BH209" s="62"/>
      <c r="BI209" s="62"/>
      <c r="BJ209" s="17"/>
      <c r="BK209" s="17"/>
    </row>
    <row r="210" spans="1:63" ht="17.5" customHeight="1" x14ac:dyDescent="0.35">
      <c r="A210" s="17"/>
      <c r="B210" s="113" t="s">
        <v>253</v>
      </c>
      <c r="C210" s="56"/>
      <c r="D210" s="51" t="s">
        <v>254</v>
      </c>
      <c r="E210" s="123"/>
      <c r="F210" s="131"/>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c r="AE210" s="52"/>
      <c r="AF210" s="52"/>
      <c r="AG210" s="52"/>
      <c r="AH210" s="52"/>
      <c r="AI210" s="52"/>
      <c r="AJ210" s="52"/>
      <c r="AK210" s="52"/>
      <c r="AL210" s="52"/>
      <c r="AM210" s="52"/>
      <c r="AN210" s="52"/>
      <c r="AO210" s="52"/>
      <c r="AP210" s="46"/>
      <c r="AQ210" s="46"/>
      <c r="AR210" s="46"/>
      <c r="AS210" s="46"/>
      <c r="AT210" s="46"/>
      <c r="AU210" s="46"/>
      <c r="AV210" s="46"/>
      <c r="AW210" s="46"/>
      <c r="AX210" s="46"/>
      <c r="AY210" s="46"/>
      <c r="AZ210" s="46"/>
      <c r="BA210" s="47"/>
      <c r="BB210" s="2" t="s">
        <v>426</v>
      </c>
      <c r="BC210" s="138"/>
      <c r="BD210" s="17"/>
      <c r="BE210" s="17"/>
      <c r="BF210" s="17"/>
      <c r="BG210" s="57"/>
      <c r="BH210" s="57"/>
      <c r="BI210" s="57"/>
      <c r="BJ210" s="57"/>
      <c r="BK210" s="57"/>
    </row>
    <row r="211" spans="1:63" ht="17.5" customHeight="1" x14ac:dyDescent="0.35">
      <c r="A211" s="17"/>
      <c r="B211" s="118" t="s">
        <v>255</v>
      </c>
      <c r="C211" s="91"/>
      <c r="D211" s="92" t="s">
        <v>254</v>
      </c>
      <c r="E211" s="123"/>
      <c r="F211" s="103"/>
      <c r="G211" s="93"/>
      <c r="H211" s="93"/>
      <c r="I211" s="93"/>
      <c r="J211" s="93"/>
      <c r="K211" s="93"/>
      <c r="L211" s="93"/>
      <c r="M211" s="93"/>
      <c r="N211" s="93"/>
      <c r="O211" s="93"/>
      <c r="P211" s="93"/>
      <c r="Q211" s="93"/>
      <c r="R211" s="93"/>
      <c r="S211" s="93"/>
      <c r="T211" s="93"/>
      <c r="U211" s="93"/>
      <c r="V211" s="93"/>
      <c r="W211" s="93"/>
      <c r="X211" s="93"/>
      <c r="Y211" s="93"/>
      <c r="Z211" s="93"/>
      <c r="AA211" s="93"/>
      <c r="AB211" s="93"/>
      <c r="AC211" s="93"/>
      <c r="AD211" s="93"/>
      <c r="AE211" s="93"/>
      <c r="AF211" s="93"/>
      <c r="AG211" s="93"/>
      <c r="AH211" s="93"/>
      <c r="AI211" s="93"/>
      <c r="AJ211" s="93"/>
      <c r="AK211" s="93"/>
      <c r="AL211" s="93"/>
      <c r="AM211" s="93"/>
      <c r="AN211" s="93"/>
      <c r="AO211" s="93"/>
      <c r="AP211" s="46"/>
      <c r="AQ211" s="46"/>
      <c r="AR211" s="46"/>
      <c r="AS211" s="46"/>
      <c r="AT211" s="46"/>
      <c r="AU211" s="46"/>
      <c r="AV211" s="46"/>
      <c r="AW211" s="46"/>
      <c r="AX211" s="46"/>
      <c r="AY211" s="46"/>
      <c r="AZ211" s="46"/>
      <c r="BA211" s="47"/>
      <c r="BB211" s="2" t="s">
        <v>427</v>
      </c>
      <c r="BC211" s="138"/>
      <c r="BD211" s="17"/>
      <c r="BE211" s="17"/>
      <c r="BF211" s="17"/>
      <c r="BG211" s="62"/>
      <c r="BH211" s="62"/>
      <c r="BI211" s="62"/>
      <c r="BJ211" s="17"/>
      <c r="BK211" s="17"/>
    </row>
    <row r="212" spans="1:63" ht="17.5" customHeight="1" x14ac:dyDescent="0.35">
      <c r="A212" s="17"/>
      <c r="B212" s="205" t="s">
        <v>256</v>
      </c>
      <c r="C212" s="206"/>
      <c r="D212" s="94"/>
      <c r="E212" s="94"/>
      <c r="F212" s="94"/>
      <c r="G212" s="94"/>
      <c r="H212" s="94"/>
      <c r="I212" s="94"/>
      <c r="J212" s="95"/>
      <c r="K212" s="95"/>
      <c r="L212" s="95"/>
      <c r="M212" s="95"/>
      <c r="N212" s="95"/>
      <c r="O212" s="95"/>
      <c r="P212" s="95"/>
      <c r="Q212" s="95"/>
      <c r="R212" s="95"/>
      <c r="S212" s="95"/>
      <c r="T212" s="95"/>
      <c r="U212" s="95"/>
      <c r="V212" s="95"/>
      <c r="W212" s="95"/>
      <c r="X212" s="95"/>
      <c r="Y212" s="95"/>
      <c r="Z212" s="95"/>
      <c r="AA212" s="95"/>
      <c r="AB212" s="95"/>
      <c r="AC212" s="95"/>
      <c r="AD212" s="95"/>
      <c r="AE212" s="95"/>
      <c r="AF212" s="95"/>
      <c r="AG212" s="95"/>
      <c r="AH212" s="95"/>
      <c r="AI212" s="95"/>
      <c r="AJ212" s="95"/>
      <c r="AK212" s="95"/>
      <c r="AL212" s="95"/>
      <c r="AM212" s="95"/>
      <c r="AN212" s="95"/>
      <c r="AO212" s="94"/>
      <c r="AP212" s="95"/>
      <c r="AQ212" s="95"/>
      <c r="AR212" s="95"/>
      <c r="AS212" s="95"/>
      <c r="AT212" s="95"/>
      <c r="AU212" s="95"/>
      <c r="AV212" s="95"/>
      <c r="AW212" s="95"/>
      <c r="AX212" s="95"/>
      <c r="AY212" s="95"/>
      <c r="AZ212" s="95"/>
      <c r="BA212" s="95"/>
      <c r="BB212" s="2" t="str">
        <f t="shared" ref="BB212" si="0">CONCATENATE("Harvested wood products|",B212,"|",D212)</f>
        <v>Harvested wood products|Half-life of Harvested wood products (5) 
(Use rows at the end of the table for additional product types)|</v>
      </c>
      <c r="BC212" s="138"/>
      <c r="BD212" s="17"/>
      <c r="BE212" s="17"/>
      <c r="BF212" s="17"/>
      <c r="BG212" s="57"/>
      <c r="BH212" s="57"/>
      <c r="BI212" s="57"/>
      <c r="BJ212" s="57"/>
      <c r="BK212" s="57"/>
    </row>
    <row r="213" spans="1:63" ht="17.5" customHeight="1" x14ac:dyDescent="0.35">
      <c r="A213" s="17"/>
      <c r="B213" s="112" t="s">
        <v>257</v>
      </c>
      <c r="C213" s="56"/>
      <c r="D213" s="51" t="s">
        <v>258</v>
      </c>
      <c r="E213" s="123"/>
      <c r="F213" s="131"/>
      <c r="G213" s="52"/>
      <c r="H213" s="52"/>
      <c r="I213" s="52"/>
      <c r="J213" s="52"/>
      <c r="K213" s="52"/>
      <c r="L213" s="52"/>
      <c r="M213" s="52"/>
      <c r="N213" s="52"/>
      <c r="O213" s="52"/>
      <c r="P213" s="52"/>
      <c r="Q213" s="52"/>
      <c r="R213" s="52"/>
      <c r="S213" s="52"/>
      <c r="T213" s="52"/>
      <c r="U213" s="52"/>
      <c r="V213" s="52"/>
      <c r="W213" s="52"/>
      <c r="X213" s="52"/>
      <c r="Y213" s="52"/>
      <c r="Z213" s="52"/>
      <c r="AA213" s="52"/>
      <c r="AB213" s="52"/>
      <c r="AC213" s="52"/>
      <c r="AD213" s="52"/>
      <c r="AE213" s="52"/>
      <c r="AF213" s="52"/>
      <c r="AG213" s="52"/>
      <c r="AH213" s="52"/>
      <c r="AI213" s="52"/>
      <c r="AJ213" s="52"/>
      <c r="AK213" s="52"/>
      <c r="AL213" s="52"/>
      <c r="AM213" s="52"/>
      <c r="AN213" s="52"/>
      <c r="AO213" s="52"/>
      <c r="AP213" s="46"/>
      <c r="AQ213" s="46"/>
      <c r="AR213" s="46"/>
      <c r="AS213" s="46"/>
      <c r="AT213" s="46"/>
      <c r="AU213" s="46"/>
      <c r="AV213" s="46"/>
      <c r="AW213" s="46"/>
      <c r="AX213" s="46"/>
      <c r="AY213" s="46"/>
      <c r="AZ213" s="46"/>
      <c r="BA213" s="47"/>
      <c r="BB213" s="2" t="s">
        <v>540</v>
      </c>
      <c r="BC213" s="138"/>
      <c r="BD213" s="17"/>
      <c r="BE213" s="17"/>
      <c r="BF213" s="17"/>
      <c r="BG213" s="57"/>
      <c r="BH213" s="57"/>
      <c r="BI213" s="57"/>
      <c r="BJ213" s="57"/>
      <c r="BK213" s="57"/>
    </row>
    <row r="214" spans="1:63" ht="17.5" customHeight="1" x14ac:dyDescent="0.35">
      <c r="A214" s="17"/>
      <c r="B214" s="112" t="s">
        <v>259</v>
      </c>
      <c r="C214" s="56"/>
      <c r="D214" s="51" t="s">
        <v>258</v>
      </c>
      <c r="E214" s="123"/>
      <c r="F214" s="131"/>
      <c r="G214" s="52"/>
      <c r="H214" s="52"/>
      <c r="I214" s="52"/>
      <c r="J214" s="52"/>
      <c r="K214" s="52"/>
      <c r="L214" s="52"/>
      <c r="M214" s="52"/>
      <c r="N214" s="52"/>
      <c r="O214" s="52"/>
      <c r="P214" s="52"/>
      <c r="Q214" s="52"/>
      <c r="R214" s="52"/>
      <c r="S214" s="52"/>
      <c r="T214" s="52"/>
      <c r="U214" s="52"/>
      <c r="V214" s="52"/>
      <c r="W214" s="52"/>
      <c r="X214" s="52"/>
      <c r="Y214" s="52"/>
      <c r="Z214" s="52"/>
      <c r="AA214" s="52"/>
      <c r="AB214" s="52"/>
      <c r="AC214" s="52"/>
      <c r="AD214" s="52"/>
      <c r="AE214" s="52"/>
      <c r="AF214" s="52"/>
      <c r="AG214" s="52"/>
      <c r="AH214" s="52"/>
      <c r="AI214" s="52"/>
      <c r="AJ214" s="52"/>
      <c r="AK214" s="52"/>
      <c r="AL214" s="52"/>
      <c r="AM214" s="52"/>
      <c r="AN214" s="52"/>
      <c r="AO214" s="52"/>
      <c r="AP214" s="46"/>
      <c r="AQ214" s="46"/>
      <c r="AR214" s="46"/>
      <c r="AS214" s="46"/>
      <c r="AT214" s="46"/>
      <c r="AU214" s="46"/>
      <c r="AV214" s="46"/>
      <c r="AW214" s="46"/>
      <c r="AX214" s="46"/>
      <c r="AY214" s="46"/>
      <c r="AZ214" s="46"/>
      <c r="BA214" s="47"/>
      <c r="BB214" s="2" t="s">
        <v>541</v>
      </c>
      <c r="BC214" s="138"/>
      <c r="BD214" s="17"/>
      <c r="BE214" s="17"/>
      <c r="BF214" s="17"/>
      <c r="BG214" s="57"/>
      <c r="BH214" s="57"/>
      <c r="BI214" s="57"/>
      <c r="BJ214" s="57"/>
      <c r="BK214" s="57"/>
    </row>
    <row r="215" spans="1:63" ht="17.5" customHeight="1" x14ac:dyDescent="0.35">
      <c r="A215" s="17"/>
      <c r="B215" s="112" t="s">
        <v>260</v>
      </c>
      <c r="C215" s="56"/>
      <c r="D215" s="51" t="s">
        <v>258</v>
      </c>
      <c r="E215" s="123"/>
      <c r="F215" s="131"/>
      <c r="G215" s="52"/>
      <c r="H215" s="52"/>
      <c r="I215" s="52"/>
      <c r="J215" s="52"/>
      <c r="K215" s="52"/>
      <c r="L215" s="52"/>
      <c r="M215" s="52"/>
      <c r="N215" s="52"/>
      <c r="O215" s="52"/>
      <c r="P215" s="52"/>
      <c r="Q215" s="52"/>
      <c r="R215" s="52"/>
      <c r="S215" s="52"/>
      <c r="T215" s="52"/>
      <c r="U215" s="52"/>
      <c r="V215" s="52"/>
      <c r="W215" s="52"/>
      <c r="X215" s="52"/>
      <c r="Y215" s="52"/>
      <c r="Z215" s="52"/>
      <c r="AA215" s="52"/>
      <c r="AB215" s="52"/>
      <c r="AC215" s="52"/>
      <c r="AD215" s="52"/>
      <c r="AE215" s="52"/>
      <c r="AF215" s="52"/>
      <c r="AG215" s="52"/>
      <c r="AH215" s="52"/>
      <c r="AI215" s="52"/>
      <c r="AJ215" s="52"/>
      <c r="AK215" s="52"/>
      <c r="AL215" s="52"/>
      <c r="AM215" s="52"/>
      <c r="AN215" s="52"/>
      <c r="AO215" s="52"/>
      <c r="AP215" s="46"/>
      <c r="AQ215" s="46"/>
      <c r="AR215" s="46"/>
      <c r="AS215" s="46"/>
      <c r="AT215" s="46"/>
      <c r="AU215" s="46"/>
      <c r="AV215" s="46"/>
      <c r="AW215" s="46"/>
      <c r="AX215" s="46"/>
      <c r="AY215" s="46"/>
      <c r="AZ215" s="46"/>
      <c r="BA215" s="47"/>
      <c r="BB215" s="2" t="s">
        <v>542</v>
      </c>
      <c r="BC215" s="138"/>
      <c r="BD215" s="17"/>
      <c r="BE215" s="17"/>
      <c r="BF215" s="17"/>
      <c r="BG215" s="57"/>
      <c r="BH215" s="57"/>
      <c r="BI215" s="57"/>
      <c r="BJ215" s="57"/>
      <c r="BK215" s="57"/>
    </row>
    <row r="216" spans="1:63" ht="20.149999999999999" customHeight="1" x14ac:dyDescent="0.35">
      <c r="A216" s="88"/>
      <c r="B216" s="89" t="s">
        <v>342</v>
      </c>
      <c r="C216" s="90"/>
      <c r="D216" s="67"/>
      <c r="E216" s="124"/>
      <c r="F216" s="68"/>
      <c r="G216" s="68"/>
      <c r="H216" s="68"/>
      <c r="I216" s="68"/>
      <c r="J216" s="68"/>
      <c r="K216" s="68"/>
      <c r="L216" s="68"/>
      <c r="M216" s="68"/>
      <c r="N216" s="68"/>
      <c r="O216" s="68"/>
      <c r="P216" s="68"/>
      <c r="Q216" s="68"/>
      <c r="R216" s="68"/>
      <c r="S216" s="68"/>
      <c r="T216" s="68"/>
      <c r="U216" s="68"/>
      <c r="V216" s="68"/>
      <c r="W216" s="68"/>
      <c r="X216" s="68"/>
      <c r="Y216" s="68"/>
      <c r="Z216" s="68"/>
      <c r="AA216" s="68"/>
      <c r="AB216" s="68"/>
      <c r="AC216" s="68"/>
      <c r="AD216" s="68"/>
      <c r="AE216" s="68"/>
      <c r="AF216" s="68"/>
      <c r="AG216" s="68"/>
      <c r="AH216" s="68"/>
      <c r="AI216" s="68"/>
      <c r="AJ216" s="68"/>
      <c r="AK216" s="68"/>
      <c r="AL216" s="68"/>
      <c r="AM216" s="68"/>
      <c r="AN216" s="68"/>
      <c r="AO216" s="68"/>
      <c r="AP216" s="68"/>
      <c r="AQ216" s="68"/>
      <c r="AR216" s="68"/>
      <c r="AS216" s="68"/>
      <c r="AT216" s="68"/>
      <c r="AU216" s="68"/>
      <c r="AV216" s="68"/>
      <c r="AW216" s="68"/>
      <c r="AX216" s="68"/>
      <c r="AY216" s="68"/>
      <c r="AZ216" s="68"/>
      <c r="BA216" s="68"/>
      <c r="BB216" s="68"/>
      <c r="BC216" s="68"/>
      <c r="BD216" s="17"/>
      <c r="BE216" s="17"/>
      <c r="BF216" s="17"/>
      <c r="BG216" s="62"/>
      <c r="BH216" s="62"/>
      <c r="BI216" s="62"/>
      <c r="BJ216" s="17"/>
      <c r="BK216" s="17"/>
    </row>
    <row r="217" spans="1:63" outlineLevel="1" x14ac:dyDescent="0.35">
      <c r="A217" s="17"/>
      <c r="B217" s="42" t="s">
        <v>336</v>
      </c>
      <c r="C217" s="43"/>
      <c r="D217" s="69"/>
      <c r="E217" s="125"/>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c r="AH217" s="71"/>
      <c r="AI217" s="71"/>
      <c r="AJ217" s="71"/>
      <c r="AK217" s="71"/>
      <c r="AL217" s="71"/>
      <c r="AM217" s="71"/>
      <c r="AN217" s="71"/>
      <c r="AO217" s="71"/>
      <c r="AP217" s="71"/>
      <c r="AQ217" s="71"/>
      <c r="AR217" s="71"/>
      <c r="AS217" s="71"/>
      <c r="AT217" s="71"/>
      <c r="AU217" s="71"/>
      <c r="AV217" s="71"/>
      <c r="AW217" s="71"/>
      <c r="AX217" s="71"/>
      <c r="AY217" s="71"/>
      <c r="AZ217" s="71"/>
      <c r="BA217" s="71"/>
      <c r="BB217" s="71"/>
      <c r="BC217" s="70"/>
      <c r="BD217" s="17"/>
      <c r="BE217" s="17"/>
      <c r="BF217" s="17"/>
      <c r="BG217" s="57"/>
      <c r="BH217" s="57"/>
      <c r="BI217" s="57"/>
      <c r="BJ217" s="57"/>
      <c r="BK217" s="57"/>
    </row>
    <row r="218" spans="1:63" ht="25.4" customHeight="1" outlineLevel="1" x14ac:dyDescent="0.35">
      <c r="A218" s="17"/>
      <c r="B218" s="178"/>
      <c r="C218" s="179"/>
      <c r="D218" s="141"/>
      <c r="E218" s="123"/>
      <c r="F218" s="52"/>
      <c r="G218" s="52"/>
      <c r="H218" s="52"/>
      <c r="I218" s="52"/>
      <c r="J218" s="52"/>
      <c r="K218" s="52"/>
      <c r="L218" s="52"/>
      <c r="M218" s="52"/>
      <c r="N218" s="52"/>
      <c r="O218" s="52"/>
      <c r="P218" s="52"/>
      <c r="Q218" s="52"/>
      <c r="R218" s="52"/>
      <c r="S218" s="52"/>
      <c r="T218" s="52"/>
      <c r="U218" s="52"/>
      <c r="V218" s="52"/>
      <c r="W218" s="52"/>
      <c r="X218" s="52"/>
      <c r="Y218" s="52"/>
      <c r="Z218" s="52"/>
      <c r="AA218" s="52"/>
      <c r="AB218" s="52"/>
      <c r="AC218" s="52"/>
      <c r="AD218" s="52"/>
      <c r="AE218" s="52"/>
      <c r="AF218" s="52"/>
      <c r="AG218" s="52"/>
      <c r="AH218" s="52"/>
      <c r="AI218" s="52"/>
      <c r="AJ218" s="52"/>
      <c r="AK218" s="52"/>
      <c r="AL218" s="52"/>
      <c r="AM218" s="52"/>
      <c r="AN218" s="52"/>
      <c r="AO218" s="52"/>
      <c r="AP218" s="46"/>
      <c r="AQ218" s="46"/>
      <c r="AR218" s="46"/>
      <c r="AS218" s="46"/>
      <c r="AT218" s="46"/>
      <c r="AU218" s="46"/>
      <c r="AV218" s="46"/>
      <c r="AW218" s="46"/>
      <c r="AX218" s="46"/>
      <c r="AY218" s="46"/>
      <c r="AZ218" s="46"/>
      <c r="BA218" s="47"/>
      <c r="BB218" s="2" t="str">
        <f>CONCATENATE(B218,"|","|",D218)</f>
        <v>||</v>
      </c>
      <c r="BC218" s="137"/>
      <c r="BD218" s="17"/>
      <c r="BE218" s="17"/>
      <c r="BF218" s="17"/>
      <c r="BG218" s="62"/>
      <c r="BH218" s="62"/>
      <c r="BI218" s="62"/>
      <c r="BJ218" s="17"/>
      <c r="BK218" s="17"/>
    </row>
    <row r="219" spans="1:63" outlineLevel="1" x14ac:dyDescent="0.35">
      <c r="A219" s="17"/>
      <c r="B219" s="178"/>
      <c r="C219" s="179"/>
      <c r="D219" s="141"/>
      <c r="E219" s="123"/>
      <c r="F219" s="52"/>
      <c r="G219" s="52"/>
      <c r="H219" s="52"/>
      <c r="I219" s="52"/>
      <c r="J219" s="52"/>
      <c r="K219" s="52"/>
      <c r="L219" s="52"/>
      <c r="M219" s="52"/>
      <c r="N219" s="52"/>
      <c r="O219" s="52"/>
      <c r="P219" s="52"/>
      <c r="Q219" s="52"/>
      <c r="R219" s="52"/>
      <c r="S219" s="52"/>
      <c r="T219" s="52"/>
      <c r="U219" s="52"/>
      <c r="V219" s="52"/>
      <c r="W219" s="52"/>
      <c r="X219" s="52"/>
      <c r="Y219" s="52"/>
      <c r="Z219" s="52"/>
      <c r="AA219" s="52"/>
      <c r="AB219" s="52"/>
      <c r="AC219" s="52"/>
      <c r="AD219" s="52"/>
      <c r="AE219" s="52"/>
      <c r="AF219" s="52"/>
      <c r="AG219" s="52"/>
      <c r="AH219" s="52"/>
      <c r="AI219" s="52"/>
      <c r="AJ219" s="52"/>
      <c r="AK219" s="52"/>
      <c r="AL219" s="52"/>
      <c r="AM219" s="52"/>
      <c r="AN219" s="52"/>
      <c r="AO219" s="52"/>
      <c r="AP219" s="46"/>
      <c r="AQ219" s="46"/>
      <c r="AR219" s="46"/>
      <c r="AS219" s="46"/>
      <c r="AT219" s="46"/>
      <c r="AU219" s="46"/>
      <c r="AV219" s="46"/>
      <c r="AW219" s="46"/>
      <c r="AX219" s="46"/>
      <c r="AY219" s="46"/>
      <c r="AZ219" s="46"/>
      <c r="BA219" s="47"/>
      <c r="BB219" s="2" t="str">
        <f t="shared" ref="BB219:BB283" si="1">CONCATENATE(B219,"|","|",D219)</f>
        <v>||</v>
      </c>
      <c r="BC219" s="137"/>
      <c r="BD219" s="17"/>
      <c r="BE219" s="17"/>
      <c r="BF219" s="17"/>
      <c r="BG219" s="57"/>
      <c r="BH219" s="57"/>
      <c r="BI219" s="57"/>
      <c r="BJ219" s="57"/>
      <c r="BK219" s="57"/>
    </row>
    <row r="220" spans="1:63" outlineLevel="1" x14ac:dyDescent="0.35">
      <c r="A220" s="17"/>
      <c r="B220" s="178"/>
      <c r="C220" s="179"/>
      <c r="D220" s="141"/>
      <c r="E220" s="123"/>
      <c r="F220" s="52"/>
      <c r="G220" s="52"/>
      <c r="H220" s="52"/>
      <c r="I220" s="52"/>
      <c r="J220" s="52"/>
      <c r="K220" s="52"/>
      <c r="L220" s="52"/>
      <c r="M220" s="52"/>
      <c r="N220" s="52"/>
      <c r="O220" s="52"/>
      <c r="P220" s="52"/>
      <c r="Q220" s="52"/>
      <c r="R220" s="52"/>
      <c r="S220" s="52"/>
      <c r="T220" s="52"/>
      <c r="U220" s="52"/>
      <c r="V220" s="52"/>
      <c r="W220" s="52"/>
      <c r="X220" s="52"/>
      <c r="Y220" s="52"/>
      <c r="Z220" s="52"/>
      <c r="AA220" s="52"/>
      <c r="AB220" s="52"/>
      <c r="AC220" s="52"/>
      <c r="AD220" s="52"/>
      <c r="AE220" s="52"/>
      <c r="AF220" s="52"/>
      <c r="AG220" s="52"/>
      <c r="AH220" s="52"/>
      <c r="AI220" s="52"/>
      <c r="AJ220" s="52"/>
      <c r="AK220" s="52"/>
      <c r="AL220" s="52"/>
      <c r="AM220" s="52"/>
      <c r="AN220" s="52"/>
      <c r="AO220" s="52"/>
      <c r="AP220" s="46"/>
      <c r="AQ220" s="46"/>
      <c r="AR220" s="46"/>
      <c r="AS220" s="46"/>
      <c r="AT220" s="46"/>
      <c r="AU220" s="46"/>
      <c r="AV220" s="46"/>
      <c r="AW220" s="46"/>
      <c r="AX220" s="46"/>
      <c r="AY220" s="46"/>
      <c r="AZ220" s="46"/>
      <c r="BA220" s="47"/>
      <c r="BB220" s="2" t="str">
        <f t="shared" si="1"/>
        <v>||</v>
      </c>
      <c r="BC220" s="137"/>
      <c r="BD220" s="17"/>
      <c r="BE220" s="17"/>
      <c r="BF220" s="17"/>
      <c r="BG220" s="62"/>
      <c r="BH220" s="62"/>
      <c r="BI220" s="62"/>
      <c r="BJ220" s="17"/>
      <c r="BK220" s="17"/>
    </row>
    <row r="221" spans="1:63" outlineLevel="1" x14ac:dyDescent="0.35">
      <c r="A221" s="17"/>
      <c r="B221" s="178"/>
      <c r="C221" s="179"/>
      <c r="D221" s="141"/>
      <c r="E221" s="123"/>
      <c r="F221" s="52"/>
      <c r="G221" s="52"/>
      <c r="H221" s="52"/>
      <c r="I221" s="52"/>
      <c r="J221" s="52"/>
      <c r="K221" s="52"/>
      <c r="L221" s="52"/>
      <c r="M221" s="52"/>
      <c r="N221" s="52"/>
      <c r="O221" s="52"/>
      <c r="P221" s="52"/>
      <c r="Q221" s="52"/>
      <c r="R221" s="52"/>
      <c r="S221" s="52"/>
      <c r="T221" s="52"/>
      <c r="U221" s="52"/>
      <c r="V221" s="52"/>
      <c r="W221" s="52"/>
      <c r="X221" s="52"/>
      <c r="Y221" s="52"/>
      <c r="Z221" s="52"/>
      <c r="AA221" s="52"/>
      <c r="AB221" s="52"/>
      <c r="AC221" s="52"/>
      <c r="AD221" s="52"/>
      <c r="AE221" s="52"/>
      <c r="AF221" s="52"/>
      <c r="AG221" s="52"/>
      <c r="AH221" s="52"/>
      <c r="AI221" s="52"/>
      <c r="AJ221" s="52"/>
      <c r="AK221" s="52"/>
      <c r="AL221" s="52"/>
      <c r="AM221" s="52"/>
      <c r="AN221" s="52"/>
      <c r="AO221" s="52"/>
      <c r="AP221" s="46"/>
      <c r="AQ221" s="46"/>
      <c r="AR221" s="46"/>
      <c r="AS221" s="46"/>
      <c r="AT221" s="46"/>
      <c r="AU221" s="46"/>
      <c r="AV221" s="46"/>
      <c r="AW221" s="46"/>
      <c r="AX221" s="46"/>
      <c r="AY221" s="46"/>
      <c r="AZ221" s="46"/>
      <c r="BA221" s="47"/>
      <c r="BB221" s="2" t="str">
        <f t="shared" si="1"/>
        <v>||</v>
      </c>
      <c r="BC221" s="137"/>
      <c r="BD221" s="17"/>
      <c r="BE221" s="17"/>
      <c r="BF221" s="17"/>
      <c r="BG221" s="57"/>
      <c r="BH221" s="57"/>
      <c r="BI221" s="57"/>
      <c r="BJ221" s="57"/>
      <c r="BK221" s="57"/>
    </row>
    <row r="222" spans="1:63" outlineLevel="1" x14ac:dyDescent="0.35">
      <c r="A222" s="17"/>
      <c r="B222" s="178"/>
      <c r="C222" s="179"/>
      <c r="D222" s="141"/>
      <c r="E222" s="123"/>
      <c r="F222" s="52"/>
      <c r="G222" s="52"/>
      <c r="H222" s="52"/>
      <c r="I222" s="52"/>
      <c r="J222" s="52"/>
      <c r="K222" s="52"/>
      <c r="L222" s="52"/>
      <c r="M222" s="52"/>
      <c r="N222" s="52"/>
      <c r="O222" s="52"/>
      <c r="P222" s="52"/>
      <c r="Q222" s="52"/>
      <c r="R222" s="52"/>
      <c r="S222" s="52"/>
      <c r="T222" s="52"/>
      <c r="U222" s="52"/>
      <c r="V222" s="52"/>
      <c r="W222" s="52"/>
      <c r="X222" s="52"/>
      <c r="Y222" s="52"/>
      <c r="Z222" s="52"/>
      <c r="AA222" s="52"/>
      <c r="AB222" s="52"/>
      <c r="AC222" s="52"/>
      <c r="AD222" s="52"/>
      <c r="AE222" s="52"/>
      <c r="AF222" s="52"/>
      <c r="AG222" s="52"/>
      <c r="AH222" s="52"/>
      <c r="AI222" s="52"/>
      <c r="AJ222" s="52"/>
      <c r="AK222" s="52"/>
      <c r="AL222" s="52"/>
      <c r="AM222" s="52"/>
      <c r="AN222" s="52"/>
      <c r="AO222" s="52"/>
      <c r="AP222" s="46"/>
      <c r="AQ222" s="46"/>
      <c r="AR222" s="46"/>
      <c r="AS222" s="46"/>
      <c r="AT222" s="46"/>
      <c r="AU222" s="46"/>
      <c r="AV222" s="46"/>
      <c r="AW222" s="46"/>
      <c r="AX222" s="46"/>
      <c r="AY222" s="46"/>
      <c r="AZ222" s="46"/>
      <c r="BA222" s="47"/>
      <c r="BB222" s="2" t="str">
        <f t="shared" si="1"/>
        <v>||</v>
      </c>
      <c r="BC222" s="137"/>
      <c r="BD222" s="17"/>
      <c r="BE222" s="17"/>
      <c r="BF222" s="17"/>
      <c r="BG222" s="62"/>
      <c r="BH222" s="62"/>
      <c r="BI222" s="62"/>
      <c r="BJ222" s="17"/>
      <c r="BK222" s="17"/>
    </row>
    <row r="223" spans="1:63" outlineLevel="1" x14ac:dyDescent="0.35">
      <c r="A223" s="17"/>
      <c r="B223" s="178"/>
      <c r="C223" s="179"/>
      <c r="D223" s="141"/>
      <c r="E223" s="123"/>
      <c r="F223" s="52"/>
      <c r="G223" s="52"/>
      <c r="H223" s="52"/>
      <c r="I223" s="52"/>
      <c r="J223" s="52"/>
      <c r="K223" s="52"/>
      <c r="L223" s="52"/>
      <c r="M223" s="52"/>
      <c r="N223" s="52"/>
      <c r="O223" s="52"/>
      <c r="P223" s="52"/>
      <c r="Q223" s="52"/>
      <c r="R223" s="52"/>
      <c r="S223" s="52"/>
      <c r="T223" s="52"/>
      <c r="U223" s="52"/>
      <c r="V223" s="52"/>
      <c r="W223" s="52"/>
      <c r="X223" s="52"/>
      <c r="Y223" s="52"/>
      <c r="Z223" s="52"/>
      <c r="AA223" s="52"/>
      <c r="AB223" s="52"/>
      <c r="AC223" s="52"/>
      <c r="AD223" s="52"/>
      <c r="AE223" s="52"/>
      <c r="AF223" s="52"/>
      <c r="AG223" s="52"/>
      <c r="AH223" s="52"/>
      <c r="AI223" s="52"/>
      <c r="AJ223" s="52"/>
      <c r="AK223" s="52"/>
      <c r="AL223" s="52"/>
      <c r="AM223" s="52"/>
      <c r="AN223" s="52"/>
      <c r="AO223" s="52"/>
      <c r="AP223" s="46"/>
      <c r="AQ223" s="46"/>
      <c r="AR223" s="46"/>
      <c r="AS223" s="46"/>
      <c r="AT223" s="46"/>
      <c r="AU223" s="46"/>
      <c r="AV223" s="46"/>
      <c r="AW223" s="46"/>
      <c r="AX223" s="46"/>
      <c r="AY223" s="46"/>
      <c r="AZ223" s="46"/>
      <c r="BA223" s="47"/>
      <c r="BB223" s="2" t="str">
        <f t="shared" si="1"/>
        <v>||</v>
      </c>
      <c r="BC223" s="137"/>
      <c r="BD223" s="17"/>
      <c r="BE223" s="17"/>
      <c r="BF223" s="17"/>
      <c r="BG223" s="57"/>
      <c r="BH223" s="57"/>
      <c r="BI223" s="57"/>
      <c r="BJ223" s="57"/>
      <c r="BK223" s="57"/>
    </row>
    <row r="224" spans="1:63" outlineLevel="1" x14ac:dyDescent="0.35">
      <c r="A224" s="17"/>
      <c r="B224" s="178"/>
      <c r="C224" s="179"/>
      <c r="D224" s="141"/>
      <c r="E224" s="123"/>
      <c r="F224" s="52"/>
      <c r="G224" s="52"/>
      <c r="H224" s="52"/>
      <c r="I224" s="52"/>
      <c r="J224" s="52"/>
      <c r="K224" s="52"/>
      <c r="L224" s="52"/>
      <c r="M224" s="52"/>
      <c r="N224" s="52"/>
      <c r="O224" s="52"/>
      <c r="P224" s="52"/>
      <c r="Q224" s="52"/>
      <c r="R224" s="52"/>
      <c r="S224" s="52"/>
      <c r="T224" s="52"/>
      <c r="U224" s="52"/>
      <c r="V224" s="52"/>
      <c r="W224" s="52"/>
      <c r="X224" s="52"/>
      <c r="Y224" s="52"/>
      <c r="Z224" s="52"/>
      <c r="AA224" s="52"/>
      <c r="AB224" s="52"/>
      <c r="AC224" s="52"/>
      <c r="AD224" s="52"/>
      <c r="AE224" s="52"/>
      <c r="AF224" s="52"/>
      <c r="AG224" s="52"/>
      <c r="AH224" s="52"/>
      <c r="AI224" s="52"/>
      <c r="AJ224" s="52"/>
      <c r="AK224" s="52"/>
      <c r="AL224" s="52"/>
      <c r="AM224" s="52"/>
      <c r="AN224" s="52"/>
      <c r="AO224" s="52"/>
      <c r="AP224" s="46"/>
      <c r="AQ224" s="46"/>
      <c r="AR224" s="46"/>
      <c r="AS224" s="46"/>
      <c r="AT224" s="46"/>
      <c r="AU224" s="46"/>
      <c r="AV224" s="46"/>
      <c r="AW224" s="46"/>
      <c r="AX224" s="46"/>
      <c r="AY224" s="46"/>
      <c r="AZ224" s="46"/>
      <c r="BA224" s="47"/>
      <c r="BB224" s="2" t="str">
        <f t="shared" si="1"/>
        <v>||</v>
      </c>
      <c r="BC224" s="137"/>
      <c r="BD224" s="17"/>
      <c r="BE224" s="17"/>
      <c r="BF224" s="17"/>
      <c r="BG224" s="62"/>
      <c r="BH224" s="62"/>
      <c r="BI224" s="62"/>
      <c r="BJ224" s="17"/>
      <c r="BK224" s="17"/>
    </row>
    <row r="225" spans="1:63" outlineLevel="1" x14ac:dyDescent="0.35">
      <c r="A225" s="17"/>
      <c r="B225" s="178"/>
      <c r="C225" s="179"/>
      <c r="D225" s="141"/>
      <c r="E225" s="123"/>
      <c r="F225" s="52"/>
      <c r="G225" s="52"/>
      <c r="H225" s="52"/>
      <c r="I225" s="52"/>
      <c r="J225" s="52"/>
      <c r="K225" s="52"/>
      <c r="L225" s="52"/>
      <c r="M225" s="52"/>
      <c r="N225" s="52"/>
      <c r="O225" s="52"/>
      <c r="P225" s="52"/>
      <c r="Q225" s="52"/>
      <c r="R225" s="52"/>
      <c r="S225" s="52"/>
      <c r="T225" s="52"/>
      <c r="U225" s="52"/>
      <c r="V225" s="52"/>
      <c r="W225" s="52"/>
      <c r="X225" s="52"/>
      <c r="Y225" s="52"/>
      <c r="Z225" s="52"/>
      <c r="AA225" s="52"/>
      <c r="AB225" s="52"/>
      <c r="AC225" s="52"/>
      <c r="AD225" s="52"/>
      <c r="AE225" s="52"/>
      <c r="AF225" s="52"/>
      <c r="AG225" s="52"/>
      <c r="AH225" s="52"/>
      <c r="AI225" s="52"/>
      <c r="AJ225" s="52"/>
      <c r="AK225" s="52"/>
      <c r="AL225" s="52"/>
      <c r="AM225" s="52"/>
      <c r="AN225" s="52"/>
      <c r="AO225" s="52"/>
      <c r="AP225" s="46"/>
      <c r="AQ225" s="46"/>
      <c r="AR225" s="46"/>
      <c r="AS225" s="46"/>
      <c r="AT225" s="46"/>
      <c r="AU225" s="46"/>
      <c r="AV225" s="46"/>
      <c r="AW225" s="46"/>
      <c r="AX225" s="46"/>
      <c r="AY225" s="46"/>
      <c r="AZ225" s="46"/>
      <c r="BA225" s="47"/>
      <c r="BB225" s="2" t="str">
        <f t="shared" si="1"/>
        <v>||</v>
      </c>
      <c r="BC225" s="137"/>
      <c r="BD225" s="17"/>
      <c r="BE225" s="17"/>
      <c r="BF225" s="17"/>
      <c r="BG225" s="57"/>
      <c r="BH225" s="57"/>
      <c r="BI225" s="57"/>
      <c r="BJ225" s="57"/>
      <c r="BK225" s="57"/>
    </row>
    <row r="226" spans="1:63" outlineLevel="1" x14ac:dyDescent="0.35">
      <c r="A226" s="17"/>
      <c r="B226" s="178"/>
      <c r="C226" s="179"/>
      <c r="D226" s="141"/>
      <c r="E226" s="123"/>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c r="AE226" s="52"/>
      <c r="AF226" s="52"/>
      <c r="AG226" s="52"/>
      <c r="AH226" s="52"/>
      <c r="AI226" s="52"/>
      <c r="AJ226" s="52"/>
      <c r="AK226" s="52"/>
      <c r="AL226" s="52"/>
      <c r="AM226" s="52"/>
      <c r="AN226" s="52"/>
      <c r="AO226" s="52"/>
      <c r="AP226" s="46"/>
      <c r="AQ226" s="46"/>
      <c r="AR226" s="46"/>
      <c r="AS226" s="46"/>
      <c r="AT226" s="46"/>
      <c r="AU226" s="46"/>
      <c r="AV226" s="46"/>
      <c r="AW226" s="46"/>
      <c r="AX226" s="46"/>
      <c r="AY226" s="46"/>
      <c r="AZ226" s="46"/>
      <c r="BA226" s="47"/>
      <c r="BB226" s="2" t="str">
        <f t="shared" si="1"/>
        <v>||</v>
      </c>
      <c r="BC226" s="137"/>
      <c r="BD226" s="17"/>
      <c r="BE226" s="17"/>
      <c r="BF226" s="17"/>
      <c r="BG226" s="62"/>
      <c r="BH226" s="62"/>
      <c r="BI226" s="62"/>
      <c r="BJ226" s="17"/>
      <c r="BK226" s="17"/>
    </row>
    <row r="227" spans="1:63" outlineLevel="1" x14ac:dyDescent="0.35">
      <c r="A227" s="17"/>
      <c r="B227" s="178"/>
      <c r="C227" s="179"/>
      <c r="D227" s="141"/>
      <c r="E227" s="123"/>
      <c r="F227" s="52"/>
      <c r="G227" s="52"/>
      <c r="H227" s="52"/>
      <c r="I227" s="52"/>
      <c r="J227" s="52"/>
      <c r="K227" s="52"/>
      <c r="L227" s="52"/>
      <c r="M227" s="52"/>
      <c r="N227" s="52"/>
      <c r="O227" s="52"/>
      <c r="P227" s="52"/>
      <c r="Q227" s="52"/>
      <c r="R227" s="52"/>
      <c r="S227" s="52"/>
      <c r="T227" s="52"/>
      <c r="U227" s="52"/>
      <c r="V227" s="52"/>
      <c r="W227" s="52"/>
      <c r="X227" s="52"/>
      <c r="Y227" s="52"/>
      <c r="Z227" s="52"/>
      <c r="AA227" s="52"/>
      <c r="AB227" s="52"/>
      <c r="AC227" s="52"/>
      <c r="AD227" s="52"/>
      <c r="AE227" s="52"/>
      <c r="AF227" s="52"/>
      <c r="AG227" s="52"/>
      <c r="AH227" s="52"/>
      <c r="AI227" s="52"/>
      <c r="AJ227" s="52"/>
      <c r="AK227" s="52"/>
      <c r="AL227" s="52"/>
      <c r="AM227" s="52"/>
      <c r="AN227" s="52"/>
      <c r="AO227" s="52"/>
      <c r="AP227" s="46"/>
      <c r="AQ227" s="46"/>
      <c r="AR227" s="46"/>
      <c r="AS227" s="46"/>
      <c r="AT227" s="46"/>
      <c r="AU227" s="46"/>
      <c r="AV227" s="46"/>
      <c r="AW227" s="46"/>
      <c r="AX227" s="46"/>
      <c r="AY227" s="46"/>
      <c r="AZ227" s="46"/>
      <c r="BA227" s="47"/>
      <c r="BB227" s="2" t="str">
        <f t="shared" si="1"/>
        <v>||</v>
      </c>
      <c r="BC227" s="137"/>
      <c r="BD227" s="17"/>
      <c r="BE227" s="17"/>
      <c r="BF227" s="17"/>
      <c r="BG227" s="57"/>
      <c r="BH227" s="57"/>
      <c r="BI227" s="57"/>
      <c r="BJ227" s="57"/>
      <c r="BK227" s="57"/>
    </row>
    <row r="228" spans="1:63" outlineLevel="1" x14ac:dyDescent="0.35">
      <c r="A228" s="17"/>
      <c r="B228" s="178"/>
      <c r="C228" s="179"/>
      <c r="D228" s="141"/>
      <c r="E228" s="123"/>
      <c r="F228" s="52"/>
      <c r="G228" s="52"/>
      <c r="H228" s="52"/>
      <c r="I228" s="52"/>
      <c r="J228" s="52"/>
      <c r="K228" s="52"/>
      <c r="L228" s="52"/>
      <c r="M228" s="52"/>
      <c r="N228" s="52"/>
      <c r="O228" s="52"/>
      <c r="P228" s="52"/>
      <c r="Q228" s="52"/>
      <c r="R228" s="52"/>
      <c r="S228" s="52"/>
      <c r="T228" s="52"/>
      <c r="U228" s="52"/>
      <c r="V228" s="52"/>
      <c r="W228" s="52"/>
      <c r="X228" s="52"/>
      <c r="Y228" s="52"/>
      <c r="Z228" s="52"/>
      <c r="AA228" s="52"/>
      <c r="AB228" s="52"/>
      <c r="AC228" s="52"/>
      <c r="AD228" s="52"/>
      <c r="AE228" s="52"/>
      <c r="AF228" s="52"/>
      <c r="AG228" s="52"/>
      <c r="AH228" s="52"/>
      <c r="AI228" s="52"/>
      <c r="AJ228" s="52"/>
      <c r="AK228" s="52"/>
      <c r="AL228" s="52"/>
      <c r="AM228" s="52"/>
      <c r="AN228" s="52"/>
      <c r="AO228" s="52"/>
      <c r="AP228" s="46"/>
      <c r="AQ228" s="46"/>
      <c r="AR228" s="46"/>
      <c r="AS228" s="46"/>
      <c r="AT228" s="46"/>
      <c r="AU228" s="46"/>
      <c r="AV228" s="46"/>
      <c r="AW228" s="46"/>
      <c r="AX228" s="46"/>
      <c r="AY228" s="46"/>
      <c r="AZ228" s="46"/>
      <c r="BA228" s="47"/>
      <c r="BB228" s="2" t="str">
        <f t="shared" si="1"/>
        <v>||</v>
      </c>
      <c r="BC228" s="137"/>
      <c r="BD228" s="17"/>
      <c r="BE228" s="17"/>
      <c r="BF228" s="17"/>
      <c r="BG228" s="62"/>
      <c r="BH228" s="62"/>
      <c r="BI228" s="62"/>
      <c r="BJ228" s="17"/>
      <c r="BK228" s="17"/>
    </row>
    <row r="229" spans="1:63" outlineLevel="1" x14ac:dyDescent="0.35">
      <c r="A229" s="17"/>
      <c r="B229" s="178"/>
      <c r="C229" s="179"/>
      <c r="D229" s="141"/>
      <c r="E229" s="123"/>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G229" s="52"/>
      <c r="AH229" s="52"/>
      <c r="AI229" s="52"/>
      <c r="AJ229" s="52"/>
      <c r="AK229" s="52"/>
      <c r="AL229" s="52"/>
      <c r="AM229" s="52"/>
      <c r="AN229" s="52"/>
      <c r="AO229" s="52"/>
      <c r="AP229" s="46"/>
      <c r="AQ229" s="46"/>
      <c r="AR229" s="46"/>
      <c r="AS229" s="46"/>
      <c r="AT229" s="46"/>
      <c r="AU229" s="46"/>
      <c r="AV229" s="46"/>
      <c r="AW229" s="46"/>
      <c r="AX229" s="46"/>
      <c r="AY229" s="46"/>
      <c r="AZ229" s="46"/>
      <c r="BA229" s="47"/>
      <c r="BB229" s="2" t="str">
        <f t="shared" si="1"/>
        <v>||</v>
      </c>
      <c r="BC229" s="137"/>
      <c r="BD229" s="17"/>
      <c r="BE229" s="17"/>
      <c r="BF229" s="17"/>
      <c r="BG229" s="57"/>
      <c r="BH229" s="57"/>
      <c r="BI229" s="57"/>
      <c r="BJ229" s="57"/>
      <c r="BK229" s="57"/>
    </row>
    <row r="230" spans="1:63" outlineLevel="1" x14ac:dyDescent="0.35">
      <c r="A230" s="17"/>
      <c r="B230" s="178"/>
      <c r="C230" s="179"/>
      <c r="D230" s="141"/>
      <c r="E230" s="123"/>
      <c r="F230" s="52"/>
      <c r="G230" s="52"/>
      <c r="H230" s="52"/>
      <c r="I230" s="52"/>
      <c r="J230" s="52"/>
      <c r="K230" s="52"/>
      <c r="L230" s="52"/>
      <c r="M230" s="52"/>
      <c r="N230" s="52"/>
      <c r="O230" s="52"/>
      <c r="P230" s="52"/>
      <c r="Q230" s="52"/>
      <c r="R230" s="52"/>
      <c r="S230" s="52"/>
      <c r="T230" s="52"/>
      <c r="U230" s="52"/>
      <c r="V230" s="52"/>
      <c r="W230" s="52"/>
      <c r="X230" s="52"/>
      <c r="Y230" s="52"/>
      <c r="Z230" s="52"/>
      <c r="AA230" s="52"/>
      <c r="AB230" s="52"/>
      <c r="AC230" s="52"/>
      <c r="AD230" s="52"/>
      <c r="AE230" s="52"/>
      <c r="AF230" s="52"/>
      <c r="AG230" s="52"/>
      <c r="AH230" s="52"/>
      <c r="AI230" s="52"/>
      <c r="AJ230" s="52"/>
      <c r="AK230" s="52"/>
      <c r="AL230" s="52"/>
      <c r="AM230" s="52"/>
      <c r="AN230" s="52"/>
      <c r="AO230" s="52"/>
      <c r="AP230" s="46"/>
      <c r="AQ230" s="46"/>
      <c r="AR230" s="46"/>
      <c r="AS230" s="46"/>
      <c r="AT230" s="46"/>
      <c r="AU230" s="46"/>
      <c r="AV230" s="46"/>
      <c r="AW230" s="46"/>
      <c r="AX230" s="46"/>
      <c r="AY230" s="46"/>
      <c r="AZ230" s="46"/>
      <c r="BA230" s="47"/>
      <c r="BB230" s="2" t="str">
        <f t="shared" si="1"/>
        <v>||</v>
      </c>
      <c r="BC230" s="137"/>
      <c r="BD230" s="17"/>
      <c r="BE230" s="17"/>
      <c r="BF230" s="17"/>
      <c r="BG230" s="62"/>
      <c r="BH230" s="62"/>
      <c r="BI230" s="62"/>
      <c r="BJ230" s="17"/>
      <c r="BK230" s="17"/>
    </row>
    <row r="231" spans="1:63" outlineLevel="1" x14ac:dyDescent="0.35">
      <c r="A231" s="17"/>
      <c r="B231" s="178"/>
      <c r="C231" s="179"/>
      <c r="D231" s="141"/>
      <c r="E231" s="123"/>
      <c r="F231" s="52"/>
      <c r="G231" s="52"/>
      <c r="H231" s="52"/>
      <c r="I231" s="52"/>
      <c r="J231" s="52"/>
      <c r="K231" s="52"/>
      <c r="L231" s="52"/>
      <c r="M231" s="52"/>
      <c r="N231" s="52"/>
      <c r="O231" s="52"/>
      <c r="P231" s="52"/>
      <c r="Q231" s="52"/>
      <c r="R231" s="52"/>
      <c r="S231" s="52"/>
      <c r="T231" s="52"/>
      <c r="U231" s="52"/>
      <c r="V231" s="52"/>
      <c r="W231" s="52"/>
      <c r="X231" s="52"/>
      <c r="Y231" s="52"/>
      <c r="Z231" s="52"/>
      <c r="AA231" s="52"/>
      <c r="AB231" s="52"/>
      <c r="AC231" s="52"/>
      <c r="AD231" s="52"/>
      <c r="AE231" s="52"/>
      <c r="AF231" s="52"/>
      <c r="AG231" s="52"/>
      <c r="AH231" s="52"/>
      <c r="AI231" s="52"/>
      <c r="AJ231" s="52"/>
      <c r="AK231" s="52"/>
      <c r="AL231" s="52"/>
      <c r="AM231" s="52"/>
      <c r="AN231" s="52"/>
      <c r="AO231" s="52"/>
      <c r="AP231" s="46"/>
      <c r="AQ231" s="46"/>
      <c r="AR231" s="46"/>
      <c r="AS231" s="46"/>
      <c r="AT231" s="46"/>
      <c r="AU231" s="46"/>
      <c r="AV231" s="46"/>
      <c r="AW231" s="46"/>
      <c r="AX231" s="46"/>
      <c r="AY231" s="46"/>
      <c r="AZ231" s="46"/>
      <c r="BA231" s="47"/>
      <c r="BB231" s="2" t="str">
        <f t="shared" si="1"/>
        <v>||</v>
      </c>
      <c r="BC231" s="137"/>
      <c r="BD231" s="17"/>
      <c r="BE231" s="17"/>
      <c r="BF231" s="17"/>
      <c r="BG231" s="57"/>
      <c r="BH231" s="57"/>
      <c r="BI231" s="57"/>
      <c r="BJ231" s="57"/>
      <c r="BK231" s="57"/>
    </row>
    <row r="232" spans="1:63" outlineLevel="1" x14ac:dyDescent="0.35">
      <c r="A232" s="17"/>
      <c r="B232" s="178"/>
      <c r="C232" s="179"/>
      <c r="D232" s="141"/>
      <c r="E232" s="123"/>
      <c r="F232" s="52"/>
      <c r="G232" s="52"/>
      <c r="H232" s="52"/>
      <c r="I232" s="52"/>
      <c r="J232" s="52"/>
      <c r="K232" s="52"/>
      <c r="L232" s="52"/>
      <c r="M232" s="52"/>
      <c r="N232" s="52"/>
      <c r="O232" s="52"/>
      <c r="P232" s="52"/>
      <c r="Q232" s="52"/>
      <c r="R232" s="52"/>
      <c r="S232" s="52"/>
      <c r="T232" s="52"/>
      <c r="U232" s="52"/>
      <c r="V232" s="52"/>
      <c r="W232" s="52"/>
      <c r="X232" s="52"/>
      <c r="Y232" s="52"/>
      <c r="Z232" s="52"/>
      <c r="AA232" s="52"/>
      <c r="AB232" s="52"/>
      <c r="AC232" s="52"/>
      <c r="AD232" s="52"/>
      <c r="AE232" s="52"/>
      <c r="AF232" s="52"/>
      <c r="AG232" s="52"/>
      <c r="AH232" s="52"/>
      <c r="AI232" s="52"/>
      <c r="AJ232" s="52"/>
      <c r="AK232" s="52"/>
      <c r="AL232" s="52"/>
      <c r="AM232" s="52"/>
      <c r="AN232" s="52"/>
      <c r="AO232" s="52"/>
      <c r="AP232" s="46"/>
      <c r="AQ232" s="46"/>
      <c r="AR232" s="46"/>
      <c r="AS232" s="46"/>
      <c r="AT232" s="46"/>
      <c r="AU232" s="46"/>
      <c r="AV232" s="46"/>
      <c r="AW232" s="46"/>
      <c r="AX232" s="46"/>
      <c r="AY232" s="46"/>
      <c r="AZ232" s="46"/>
      <c r="BA232" s="47"/>
      <c r="BB232" s="2" t="str">
        <f t="shared" si="1"/>
        <v>||</v>
      </c>
      <c r="BC232" s="137"/>
      <c r="BD232" s="17"/>
      <c r="BE232" s="17"/>
      <c r="BF232" s="17"/>
      <c r="BG232" s="62"/>
      <c r="BH232" s="62"/>
      <c r="BI232" s="62"/>
      <c r="BJ232" s="17"/>
      <c r="BK232" s="17"/>
    </row>
    <row r="233" spans="1:63" outlineLevel="1" x14ac:dyDescent="0.35">
      <c r="A233" s="17"/>
      <c r="B233" s="178"/>
      <c r="C233" s="179"/>
      <c r="D233" s="141"/>
      <c r="E233" s="123"/>
      <c r="F233" s="52"/>
      <c r="G233" s="52"/>
      <c r="H233" s="52"/>
      <c r="I233" s="52"/>
      <c r="J233" s="52"/>
      <c r="K233" s="52"/>
      <c r="L233" s="52"/>
      <c r="M233" s="52"/>
      <c r="N233" s="52"/>
      <c r="O233" s="52"/>
      <c r="P233" s="52"/>
      <c r="Q233" s="52"/>
      <c r="R233" s="52"/>
      <c r="S233" s="52"/>
      <c r="T233" s="52"/>
      <c r="U233" s="52"/>
      <c r="V233" s="52"/>
      <c r="W233" s="52"/>
      <c r="X233" s="52"/>
      <c r="Y233" s="52"/>
      <c r="Z233" s="52"/>
      <c r="AA233" s="52"/>
      <c r="AB233" s="52"/>
      <c r="AC233" s="52"/>
      <c r="AD233" s="52"/>
      <c r="AE233" s="52"/>
      <c r="AF233" s="52"/>
      <c r="AG233" s="52"/>
      <c r="AH233" s="52"/>
      <c r="AI233" s="52"/>
      <c r="AJ233" s="52"/>
      <c r="AK233" s="52"/>
      <c r="AL233" s="52"/>
      <c r="AM233" s="52"/>
      <c r="AN233" s="52"/>
      <c r="AO233" s="52"/>
      <c r="AP233" s="46"/>
      <c r="AQ233" s="46"/>
      <c r="AR233" s="46"/>
      <c r="AS233" s="46"/>
      <c r="AT233" s="46"/>
      <c r="AU233" s="46"/>
      <c r="AV233" s="46"/>
      <c r="AW233" s="46"/>
      <c r="AX233" s="46"/>
      <c r="AY233" s="46"/>
      <c r="AZ233" s="46"/>
      <c r="BA233" s="47"/>
      <c r="BB233" s="2" t="str">
        <f t="shared" si="1"/>
        <v>||</v>
      </c>
      <c r="BC233" s="137"/>
      <c r="BD233" s="17"/>
      <c r="BE233" s="17"/>
      <c r="BF233" s="17"/>
      <c r="BG233" s="57"/>
      <c r="BH233" s="57"/>
      <c r="BI233" s="57"/>
      <c r="BJ233" s="57"/>
      <c r="BK233" s="57"/>
    </row>
    <row r="234" spans="1:63" outlineLevel="1" x14ac:dyDescent="0.35">
      <c r="A234" s="17"/>
      <c r="B234" s="178"/>
      <c r="C234" s="179"/>
      <c r="D234" s="141"/>
      <c r="E234" s="123"/>
      <c r="F234" s="52"/>
      <c r="G234" s="52"/>
      <c r="H234" s="52"/>
      <c r="I234" s="52"/>
      <c r="J234" s="52"/>
      <c r="K234" s="52"/>
      <c r="L234" s="52"/>
      <c r="M234" s="52"/>
      <c r="N234" s="52"/>
      <c r="O234" s="52"/>
      <c r="P234" s="52"/>
      <c r="Q234" s="52"/>
      <c r="R234" s="52"/>
      <c r="S234" s="52"/>
      <c r="T234" s="52"/>
      <c r="U234" s="52"/>
      <c r="V234" s="52"/>
      <c r="W234" s="52"/>
      <c r="X234" s="52"/>
      <c r="Y234" s="52"/>
      <c r="Z234" s="52"/>
      <c r="AA234" s="52"/>
      <c r="AB234" s="52"/>
      <c r="AC234" s="52"/>
      <c r="AD234" s="52"/>
      <c r="AE234" s="52"/>
      <c r="AF234" s="52"/>
      <c r="AG234" s="52"/>
      <c r="AH234" s="52"/>
      <c r="AI234" s="52"/>
      <c r="AJ234" s="52"/>
      <c r="AK234" s="52"/>
      <c r="AL234" s="52"/>
      <c r="AM234" s="52"/>
      <c r="AN234" s="52"/>
      <c r="AO234" s="52"/>
      <c r="AP234" s="46"/>
      <c r="AQ234" s="46"/>
      <c r="AR234" s="46"/>
      <c r="AS234" s="46"/>
      <c r="AT234" s="46"/>
      <c r="AU234" s="46"/>
      <c r="AV234" s="46"/>
      <c r="AW234" s="46"/>
      <c r="AX234" s="46"/>
      <c r="AY234" s="46"/>
      <c r="AZ234" s="46"/>
      <c r="BA234" s="47"/>
      <c r="BB234" s="2" t="str">
        <f t="shared" si="1"/>
        <v>||</v>
      </c>
      <c r="BC234" s="137"/>
      <c r="BD234" s="17"/>
      <c r="BE234" s="17"/>
      <c r="BF234" s="17"/>
      <c r="BG234" s="62"/>
      <c r="BH234" s="62"/>
      <c r="BI234" s="62"/>
      <c r="BJ234" s="17"/>
      <c r="BK234" s="17"/>
    </row>
    <row r="235" spans="1:63" outlineLevel="1" x14ac:dyDescent="0.35">
      <c r="A235" s="17"/>
      <c r="B235" s="178"/>
      <c r="C235" s="179"/>
      <c r="D235" s="141"/>
      <c r="E235" s="123"/>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c r="AE235" s="52"/>
      <c r="AF235" s="52"/>
      <c r="AG235" s="52"/>
      <c r="AH235" s="52"/>
      <c r="AI235" s="52"/>
      <c r="AJ235" s="52"/>
      <c r="AK235" s="52"/>
      <c r="AL235" s="52"/>
      <c r="AM235" s="52"/>
      <c r="AN235" s="52"/>
      <c r="AO235" s="52"/>
      <c r="AP235" s="46"/>
      <c r="AQ235" s="46"/>
      <c r="AR235" s="46"/>
      <c r="AS235" s="46"/>
      <c r="AT235" s="46"/>
      <c r="AU235" s="46"/>
      <c r="AV235" s="46"/>
      <c r="AW235" s="46"/>
      <c r="AX235" s="46"/>
      <c r="AY235" s="46"/>
      <c r="AZ235" s="46"/>
      <c r="BA235" s="47"/>
      <c r="BB235" s="2" t="str">
        <f t="shared" si="1"/>
        <v>||</v>
      </c>
      <c r="BC235" s="137"/>
      <c r="BD235" s="17"/>
      <c r="BE235" s="17"/>
      <c r="BF235" s="17"/>
      <c r="BG235" s="57"/>
      <c r="BH235" s="57"/>
      <c r="BI235" s="57"/>
      <c r="BJ235" s="57"/>
      <c r="BK235" s="57"/>
    </row>
    <row r="236" spans="1:63" outlineLevel="1" x14ac:dyDescent="0.35">
      <c r="A236" s="17"/>
      <c r="B236" s="178"/>
      <c r="C236" s="179"/>
      <c r="D236" s="141"/>
      <c r="E236" s="123"/>
      <c r="F236" s="52"/>
      <c r="G236" s="52"/>
      <c r="H236" s="52"/>
      <c r="I236" s="52"/>
      <c r="J236" s="52"/>
      <c r="K236" s="52"/>
      <c r="L236" s="52"/>
      <c r="M236" s="52"/>
      <c r="N236" s="52"/>
      <c r="O236" s="52"/>
      <c r="P236" s="52"/>
      <c r="Q236" s="52"/>
      <c r="R236" s="52"/>
      <c r="S236" s="52"/>
      <c r="T236" s="52"/>
      <c r="U236" s="52"/>
      <c r="V236" s="52"/>
      <c r="W236" s="52"/>
      <c r="X236" s="52"/>
      <c r="Y236" s="52"/>
      <c r="Z236" s="52"/>
      <c r="AA236" s="52"/>
      <c r="AB236" s="52"/>
      <c r="AC236" s="52"/>
      <c r="AD236" s="52"/>
      <c r="AE236" s="52"/>
      <c r="AF236" s="52"/>
      <c r="AG236" s="52"/>
      <c r="AH236" s="52"/>
      <c r="AI236" s="52"/>
      <c r="AJ236" s="52"/>
      <c r="AK236" s="52"/>
      <c r="AL236" s="52"/>
      <c r="AM236" s="52"/>
      <c r="AN236" s="52"/>
      <c r="AO236" s="52"/>
      <c r="AP236" s="46"/>
      <c r="AQ236" s="46"/>
      <c r="AR236" s="46"/>
      <c r="AS236" s="46"/>
      <c r="AT236" s="46"/>
      <c r="AU236" s="46"/>
      <c r="AV236" s="46"/>
      <c r="AW236" s="46"/>
      <c r="AX236" s="46"/>
      <c r="AY236" s="46"/>
      <c r="AZ236" s="46"/>
      <c r="BA236" s="47"/>
      <c r="BB236" s="2" t="str">
        <f t="shared" si="1"/>
        <v>||</v>
      </c>
      <c r="BC236" s="137"/>
      <c r="BD236" s="57"/>
      <c r="BE236" s="57"/>
      <c r="BF236" s="17"/>
      <c r="BG236" s="57"/>
      <c r="BH236" s="57"/>
      <c r="BI236" s="57"/>
      <c r="BJ236" s="57"/>
      <c r="BK236" s="57"/>
    </row>
    <row r="237" spans="1:63" outlineLevel="1" x14ac:dyDescent="0.35">
      <c r="A237" s="17"/>
      <c r="B237" s="178"/>
      <c r="C237" s="179"/>
      <c r="D237" s="141"/>
      <c r="E237" s="123"/>
      <c r="F237" s="52"/>
      <c r="G237" s="52"/>
      <c r="H237" s="52"/>
      <c r="I237" s="52"/>
      <c r="J237" s="52"/>
      <c r="K237" s="52"/>
      <c r="L237" s="52"/>
      <c r="M237" s="52"/>
      <c r="N237" s="52"/>
      <c r="O237" s="52"/>
      <c r="P237" s="52"/>
      <c r="Q237" s="52"/>
      <c r="R237" s="52"/>
      <c r="S237" s="52"/>
      <c r="T237" s="52"/>
      <c r="U237" s="52"/>
      <c r="V237" s="52"/>
      <c r="W237" s="52"/>
      <c r="X237" s="52"/>
      <c r="Y237" s="52"/>
      <c r="Z237" s="52"/>
      <c r="AA237" s="52"/>
      <c r="AB237" s="52"/>
      <c r="AC237" s="52"/>
      <c r="AD237" s="52"/>
      <c r="AE237" s="52"/>
      <c r="AF237" s="52"/>
      <c r="AG237" s="52"/>
      <c r="AH237" s="52"/>
      <c r="AI237" s="52"/>
      <c r="AJ237" s="52"/>
      <c r="AK237" s="52"/>
      <c r="AL237" s="52"/>
      <c r="AM237" s="52"/>
      <c r="AN237" s="52"/>
      <c r="AO237" s="52"/>
      <c r="AP237" s="46"/>
      <c r="AQ237" s="46"/>
      <c r="AR237" s="46"/>
      <c r="AS237" s="46"/>
      <c r="AT237" s="46"/>
      <c r="AU237" s="46"/>
      <c r="AV237" s="46"/>
      <c r="AW237" s="46"/>
      <c r="AX237" s="46"/>
      <c r="AY237" s="46"/>
      <c r="AZ237" s="46"/>
      <c r="BA237" s="47"/>
      <c r="BB237" s="2" t="str">
        <f t="shared" si="1"/>
        <v>||</v>
      </c>
      <c r="BC237" s="137"/>
      <c r="BD237" s="62"/>
      <c r="BE237" s="62"/>
      <c r="BF237" s="17"/>
      <c r="BG237" s="62"/>
      <c r="BH237" s="62"/>
      <c r="BI237" s="62"/>
      <c r="BJ237" s="17"/>
      <c r="BK237" s="17"/>
    </row>
    <row r="238" spans="1:63" outlineLevel="1" x14ac:dyDescent="0.35">
      <c r="A238" s="17"/>
      <c r="B238" s="178"/>
      <c r="C238" s="179"/>
      <c r="D238" s="141"/>
      <c r="E238" s="123"/>
      <c r="F238" s="52"/>
      <c r="G238" s="52"/>
      <c r="H238" s="52"/>
      <c r="I238" s="52"/>
      <c r="J238" s="52"/>
      <c r="K238" s="52"/>
      <c r="L238" s="52"/>
      <c r="M238" s="52"/>
      <c r="N238" s="52"/>
      <c r="O238" s="52"/>
      <c r="P238" s="52"/>
      <c r="Q238" s="52"/>
      <c r="R238" s="52"/>
      <c r="S238" s="52"/>
      <c r="T238" s="52"/>
      <c r="U238" s="52"/>
      <c r="V238" s="52"/>
      <c r="W238" s="52"/>
      <c r="X238" s="52"/>
      <c r="Y238" s="52"/>
      <c r="Z238" s="52"/>
      <c r="AA238" s="52"/>
      <c r="AB238" s="52"/>
      <c r="AC238" s="52"/>
      <c r="AD238" s="52"/>
      <c r="AE238" s="52"/>
      <c r="AF238" s="52"/>
      <c r="AG238" s="52"/>
      <c r="AH238" s="52"/>
      <c r="AI238" s="52"/>
      <c r="AJ238" s="52"/>
      <c r="AK238" s="52"/>
      <c r="AL238" s="52"/>
      <c r="AM238" s="52"/>
      <c r="AN238" s="52"/>
      <c r="AO238" s="52"/>
      <c r="AP238" s="46"/>
      <c r="AQ238" s="46"/>
      <c r="AR238" s="46"/>
      <c r="AS238" s="46"/>
      <c r="AT238" s="46"/>
      <c r="AU238" s="46"/>
      <c r="AV238" s="46"/>
      <c r="AW238" s="46"/>
      <c r="AX238" s="46"/>
      <c r="AY238" s="46"/>
      <c r="AZ238" s="46"/>
      <c r="BA238" s="47"/>
      <c r="BB238" s="2" t="str">
        <f t="shared" si="1"/>
        <v>||</v>
      </c>
      <c r="BC238" s="137"/>
      <c r="BD238" s="57"/>
      <c r="BE238" s="57"/>
      <c r="BF238" s="17"/>
      <c r="BG238" s="57"/>
      <c r="BH238" s="57"/>
      <c r="BI238" s="57"/>
      <c r="BJ238" s="57"/>
      <c r="BK238" s="57"/>
    </row>
    <row r="239" spans="1:63" outlineLevel="1" x14ac:dyDescent="0.35">
      <c r="A239" s="17"/>
      <c r="B239" s="178"/>
      <c r="C239" s="179"/>
      <c r="D239" s="141"/>
      <c r="E239" s="123"/>
      <c r="F239" s="52"/>
      <c r="G239" s="52"/>
      <c r="H239" s="52"/>
      <c r="I239" s="52"/>
      <c r="J239" s="52"/>
      <c r="K239" s="52"/>
      <c r="L239" s="52"/>
      <c r="M239" s="52"/>
      <c r="N239" s="52"/>
      <c r="O239" s="52"/>
      <c r="P239" s="52"/>
      <c r="Q239" s="52"/>
      <c r="R239" s="52"/>
      <c r="S239" s="52"/>
      <c r="T239" s="52"/>
      <c r="U239" s="52"/>
      <c r="V239" s="52"/>
      <c r="W239" s="52"/>
      <c r="X239" s="52"/>
      <c r="Y239" s="52"/>
      <c r="Z239" s="52"/>
      <c r="AA239" s="52"/>
      <c r="AB239" s="52"/>
      <c r="AC239" s="52"/>
      <c r="AD239" s="52"/>
      <c r="AE239" s="52"/>
      <c r="AF239" s="52"/>
      <c r="AG239" s="52"/>
      <c r="AH239" s="52"/>
      <c r="AI239" s="52"/>
      <c r="AJ239" s="52"/>
      <c r="AK239" s="52"/>
      <c r="AL239" s="52"/>
      <c r="AM239" s="52"/>
      <c r="AN239" s="52"/>
      <c r="AO239" s="52"/>
      <c r="AP239" s="46"/>
      <c r="AQ239" s="46"/>
      <c r="AR239" s="46"/>
      <c r="AS239" s="46"/>
      <c r="AT239" s="46"/>
      <c r="AU239" s="46"/>
      <c r="AV239" s="46"/>
      <c r="AW239" s="46"/>
      <c r="AX239" s="46"/>
      <c r="AY239" s="46"/>
      <c r="AZ239" s="46"/>
      <c r="BA239" s="47"/>
      <c r="BB239" s="2" t="str">
        <f t="shared" si="1"/>
        <v>||</v>
      </c>
      <c r="BC239" s="137"/>
      <c r="BD239" s="62"/>
      <c r="BE239" s="62"/>
      <c r="BF239" s="17"/>
      <c r="BG239" s="62"/>
      <c r="BH239" s="62"/>
      <c r="BI239" s="62"/>
      <c r="BJ239" s="17"/>
      <c r="BK239" s="17"/>
    </row>
    <row r="240" spans="1:63" outlineLevel="1" x14ac:dyDescent="0.35">
      <c r="A240" s="17"/>
      <c r="B240" s="178"/>
      <c r="C240" s="179"/>
      <c r="D240" s="141"/>
      <c r="E240" s="123"/>
      <c r="F240" s="52"/>
      <c r="G240" s="52"/>
      <c r="H240" s="52"/>
      <c r="I240" s="52"/>
      <c r="J240" s="52"/>
      <c r="K240" s="52"/>
      <c r="L240" s="52"/>
      <c r="M240" s="52"/>
      <c r="N240" s="52"/>
      <c r="O240" s="52"/>
      <c r="P240" s="52"/>
      <c r="Q240" s="52"/>
      <c r="R240" s="52"/>
      <c r="S240" s="52"/>
      <c r="T240" s="52"/>
      <c r="U240" s="52"/>
      <c r="V240" s="52"/>
      <c r="W240" s="52"/>
      <c r="X240" s="52"/>
      <c r="Y240" s="52"/>
      <c r="Z240" s="52"/>
      <c r="AA240" s="52"/>
      <c r="AB240" s="52"/>
      <c r="AC240" s="52"/>
      <c r="AD240" s="52"/>
      <c r="AE240" s="52"/>
      <c r="AF240" s="52"/>
      <c r="AG240" s="52"/>
      <c r="AH240" s="52"/>
      <c r="AI240" s="52"/>
      <c r="AJ240" s="52"/>
      <c r="AK240" s="52"/>
      <c r="AL240" s="52"/>
      <c r="AM240" s="52"/>
      <c r="AN240" s="52"/>
      <c r="AO240" s="52"/>
      <c r="AP240" s="46"/>
      <c r="AQ240" s="46"/>
      <c r="AR240" s="46"/>
      <c r="AS240" s="46"/>
      <c r="AT240" s="46"/>
      <c r="AU240" s="46"/>
      <c r="AV240" s="46"/>
      <c r="AW240" s="46"/>
      <c r="AX240" s="46"/>
      <c r="AY240" s="46"/>
      <c r="AZ240" s="46"/>
      <c r="BA240" s="47"/>
      <c r="BB240" s="2" t="str">
        <f t="shared" si="1"/>
        <v>||</v>
      </c>
      <c r="BC240" s="137"/>
      <c r="BD240" s="57"/>
      <c r="BE240" s="57"/>
      <c r="BF240" s="17"/>
      <c r="BG240" s="57"/>
      <c r="BH240" s="57"/>
      <c r="BI240" s="57"/>
      <c r="BJ240" s="57"/>
      <c r="BK240" s="57"/>
    </row>
    <row r="241" spans="1:63" outlineLevel="1" x14ac:dyDescent="0.35">
      <c r="A241" s="17"/>
      <c r="B241" s="178"/>
      <c r="C241" s="179"/>
      <c r="D241" s="141"/>
      <c r="E241" s="123"/>
      <c r="F241" s="52"/>
      <c r="G241" s="52"/>
      <c r="H241" s="52"/>
      <c r="I241" s="52"/>
      <c r="J241" s="52"/>
      <c r="K241" s="52"/>
      <c r="L241" s="52"/>
      <c r="M241" s="52"/>
      <c r="N241" s="52"/>
      <c r="O241" s="52"/>
      <c r="P241" s="52"/>
      <c r="Q241" s="52"/>
      <c r="R241" s="52"/>
      <c r="S241" s="52"/>
      <c r="T241" s="52"/>
      <c r="U241" s="52"/>
      <c r="V241" s="52"/>
      <c r="W241" s="52"/>
      <c r="X241" s="52"/>
      <c r="Y241" s="52"/>
      <c r="Z241" s="52"/>
      <c r="AA241" s="52"/>
      <c r="AB241" s="52"/>
      <c r="AC241" s="52"/>
      <c r="AD241" s="52"/>
      <c r="AE241" s="52"/>
      <c r="AF241" s="52"/>
      <c r="AG241" s="52"/>
      <c r="AH241" s="52"/>
      <c r="AI241" s="52"/>
      <c r="AJ241" s="52"/>
      <c r="AK241" s="52"/>
      <c r="AL241" s="52"/>
      <c r="AM241" s="52"/>
      <c r="AN241" s="52"/>
      <c r="AO241" s="52"/>
      <c r="AP241" s="46"/>
      <c r="AQ241" s="46"/>
      <c r="AR241" s="46"/>
      <c r="AS241" s="46"/>
      <c r="AT241" s="46"/>
      <c r="AU241" s="46"/>
      <c r="AV241" s="46"/>
      <c r="AW241" s="46"/>
      <c r="AX241" s="46"/>
      <c r="AY241" s="46"/>
      <c r="AZ241" s="46"/>
      <c r="BA241" s="47"/>
      <c r="BB241" s="2" t="str">
        <f t="shared" si="1"/>
        <v>||</v>
      </c>
      <c r="BC241" s="137"/>
      <c r="BD241" s="62"/>
      <c r="BE241" s="62"/>
      <c r="BF241" s="17"/>
      <c r="BG241" s="62"/>
      <c r="BH241" s="62"/>
      <c r="BI241" s="62"/>
      <c r="BJ241" s="17"/>
      <c r="BK241" s="17"/>
    </row>
    <row r="242" spans="1:63" outlineLevel="1" x14ac:dyDescent="0.35">
      <c r="A242" s="17"/>
      <c r="B242" s="178"/>
      <c r="C242" s="179"/>
      <c r="D242" s="141"/>
      <c r="E242" s="123"/>
      <c r="F242" s="52"/>
      <c r="G242" s="52"/>
      <c r="H242" s="52"/>
      <c r="I242" s="52"/>
      <c r="J242" s="52"/>
      <c r="K242" s="52"/>
      <c r="L242" s="52"/>
      <c r="M242" s="52"/>
      <c r="N242" s="52"/>
      <c r="O242" s="52"/>
      <c r="P242" s="52"/>
      <c r="Q242" s="52"/>
      <c r="R242" s="52"/>
      <c r="S242" s="52"/>
      <c r="T242" s="52"/>
      <c r="U242" s="52"/>
      <c r="V242" s="52"/>
      <c r="W242" s="52"/>
      <c r="X242" s="52"/>
      <c r="Y242" s="52"/>
      <c r="Z242" s="52"/>
      <c r="AA242" s="52"/>
      <c r="AB242" s="52"/>
      <c r="AC242" s="52"/>
      <c r="AD242" s="52"/>
      <c r="AE242" s="52"/>
      <c r="AF242" s="52"/>
      <c r="AG242" s="52"/>
      <c r="AH242" s="52"/>
      <c r="AI242" s="52"/>
      <c r="AJ242" s="52"/>
      <c r="AK242" s="52"/>
      <c r="AL242" s="52"/>
      <c r="AM242" s="52"/>
      <c r="AN242" s="52"/>
      <c r="AO242" s="52"/>
      <c r="AP242" s="46"/>
      <c r="AQ242" s="46"/>
      <c r="AR242" s="46"/>
      <c r="AS242" s="46"/>
      <c r="AT242" s="46"/>
      <c r="AU242" s="46"/>
      <c r="AV242" s="46"/>
      <c r="AW242" s="46"/>
      <c r="AX242" s="46"/>
      <c r="AY242" s="46"/>
      <c r="AZ242" s="46"/>
      <c r="BA242" s="47"/>
      <c r="BB242" s="2" t="str">
        <f t="shared" si="1"/>
        <v>||</v>
      </c>
      <c r="BC242" s="137"/>
      <c r="BD242" s="57"/>
      <c r="BE242" s="57"/>
      <c r="BF242" s="17"/>
      <c r="BG242" s="57"/>
      <c r="BH242" s="57"/>
      <c r="BI242" s="57"/>
      <c r="BJ242" s="57"/>
      <c r="BK242" s="57"/>
    </row>
    <row r="243" spans="1:63" outlineLevel="1" x14ac:dyDescent="0.35">
      <c r="A243" s="17"/>
      <c r="B243" s="178"/>
      <c r="C243" s="179"/>
      <c r="D243" s="141"/>
      <c r="E243" s="123"/>
      <c r="F243" s="52"/>
      <c r="G243" s="52"/>
      <c r="H243" s="52"/>
      <c r="I243" s="52"/>
      <c r="J243" s="52"/>
      <c r="K243" s="52"/>
      <c r="L243" s="52"/>
      <c r="M243" s="52"/>
      <c r="N243" s="52"/>
      <c r="O243" s="52"/>
      <c r="P243" s="52"/>
      <c r="Q243" s="52"/>
      <c r="R243" s="52"/>
      <c r="S243" s="52"/>
      <c r="T243" s="52"/>
      <c r="U243" s="52"/>
      <c r="V243" s="52"/>
      <c r="W243" s="52"/>
      <c r="X243" s="52"/>
      <c r="Y243" s="52"/>
      <c r="Z243" s="52"/>
      <c r="AA243" s="52"/>
      <c r="AB243" s="52"/>
      <c r="AC243" s="52"/>
      <c r="AD243" s="52"/>
      <c r="AE243" s="52"/>
      <c r="AF243" s="52"/>
      <c r="AG243" s="52"/>
      <c r="AH243" s="52"/>
      <c r="AI243" s="52"/>
      <c r="AJ243" s="52"/>
      <c r="AK243" s="52"/>
      <c r="AL243" s="52"/>
      <c r="AM243" s="52"/>
      <c r="AN243" s="52"/>
      <c r="AO243" s="52"/>
      <c r="AP243" s="46"/>
      <c r="AQ243" s="46"/>
      <c r="AR243" s="46"/>
      <c r="AS243" s="46"/>
      <c r="AT243" s="46"/>
      <c r="AU243" s="46"/>
      <c r="AV243" s="46"/>
      <c r="AW243" s="46"/>
      <c r="AX243" s="46"/>
      <c r="AY243" s="46"/>
      <c r="AZ243" s="46"/>
      <c r="BA243" s="47"/>
      <c r="BB243" s="2" t="str">
        <f t="shared" si="1"/>
        <v>||</v>
      </c>
      <c r="BC243" s="137"/>
      <c r="BD243" s="62"/>
      <c r="BE243" s="62"/>
      <c r="BF243" s="17"/>
      <c r="BG243" s="62"/>
      <c r="BH243" s="62"/>
      <c r="BI243" s="62"/>
      <c r="BJ243" s="17"/>
      <c r="BK243" s="17"/>
    </row>
    <row r="244" spans="1:63" outlineLevel="1" x14ac:dyDescent="0.35">
      <c r="A244" s="17"/>
      <c r="B244" s="178"/>
      <c r="C244" s="179"/>
      <c r="D244" s="141"/>
      <c r="E244" s="123"/>
      <c r="F244" s="52"/>
      <c r="G244" s="52"/>
      <c r="H244" s="52"/>
      <c r="I244" s="52"/>
      <c r="J244" s="52"/>
      <c r="K244" s="52"/>
      <c r="L244" s="52"/>
      <c r="M244" s="52"/>
      <c r="N244" s="52"/>
      <c r="O244" s="52"/>
      <c r="P244" s="52"/>
      <c r="Q244" s="52"/>
      <c r="R244" s="52"/>
      <c r="S244" s="52"/>
      <c r="T244" s="52"/>
      <c r="U244" s="52"/>
      <c r="V244" s="52"/>
      <c r="W244" s="52"/>
      <c r="X244" s="52"/>
      <c r="Y244" s="52"/>
      <c r="Z244" s="52"/>
      <c r="AA244" s="52"/>
      <c r="AB244" s="52"/>
      <c r="AC244" s="52"/>
      <c r="AD244" s="52"/>
      <c r="AE244" s="52"/>
      <c r="AF244" s="52"/>
      <c r="AG244" s="52"/>
      <c r="AH244" s="52"/>
      <c r="AI244" s="52"/>
      <c r="AJ244" s="52"/>
      <c r="AK244" s="52"/>
      <c r="AL244" s="52"/>
      <c r="AM244" s="52"/>
      <c r="AN244" s="52"/>
      <c r="AO244" s="52"/>
      <c r="AP244" s="46"/>
      <c r="AQ244" s="46"/>
      <c r="AR244" s="46"/>
      <c r="AS244" s="46"/>
      <c r="AT244" s="46"/>
      <c r="AU244" s="46"/>
      <c r="AV244" s="46"/>
      <c r="AW244" s="46"/>
      <c r="AX244" s="46"/>
      <c r="AY244" s="46"/>
      <c r="AZ244" s="46"/>
      <c r="BA244" s="47"/>
      <c r="BB244" s="2" t="str">
        <f t="shared" si="1"/>
        <v>||</v>
      </c>
      <c r="BC244" s="137"/>
      <c r="BD244" s="57"/>
      <c r="BE244" s="57"/>
      <c r="BF244" s="17"/>
      <c r="BG244" s="57"/>
      <c r="BH244" s="57"/>
      <c r="BI244" s="57"/>
      <c r="BJ244" s="57"/>
      <c r="BK244" s="57"/>
    </row>
    <row r="245" spans="1:63" outlineLevel="1" x14ac:dyDescent="0.35">
      <c r="A245" s="17"/>
      <c r="B245" s="178"/>
      <c r="C245" s="179"/>
      <c r="D245" s="141"/>
      <c r="E245" s="123"/>
      <c r="F245" s="52"/>
      <c r="G245" s="52"/>
      <c r="H245" s="52"/>
      <c r="I245" s="52"/>
      <c r="J245" s="52"/>
      <c r="K245" s="52"/>
      <c r="L245" s="52"/>
      <c r="M245" s="52"/>
      <c r="N245" s="52"/>
      <c r="O245" s="52"/>
      <c r="P245" s="52"/>
      <c r="Q245" s="52"/>
      <c r="R245" s="52"/>
      <c r="S245" s="52"/>
      <c r="T245" s="52"/>
      <c r="U245" s="52"/>
      <c r="V245" s="52"/>
      <c r="W245" s="52"/>
      <c r="X245" s="52"/>
      <c r="Y245" s="52"/>
      <c r="Z245" s="52"/>
      <c r="AA245" s="52"/>
      <c r="AB245" s="52"/>
      <c r="AC245" s="52"/>
      <c r="AD245" s="52"/>
      <c r="AE245" s="52"/>
      <c r="AF245" s="52"/>
      <c r="AG245" s="52"/>
      <c r="AH245" s="52"/>
      <c r="AI245" s="52"/>
      <c r="AJ245" s="52"/>
      <c r="AK245" s="52"/>
      <c r="AL245" s="52"/>
      <c r="AM245" s="52"/>
      <c r="AN245" s="52"/>
      <c r="AO245" s="52"/>
      <c r="AP245" s="46"/>
      <c r="AQ245" s="46"/>
      <c r="AR245" s="46"/>
      <c r="AS245" s="46"/>
      <c r="AT245" s="46"/>
      <c r="AU245" s="46"/>
      <c r="AV245" s="46"/>
      <c r="AW245" s="46"/>
      <c r="AX245" s="46"/>
      <c r="AY245" s="46"/>
      <c r="AZ245" s="46"/>
      <c r="BA245" s="47"/>
      <c r="BB245" s="2" t="str">
        <f t="shared" si="1"/>
        <v>||</v>
      </c>
      <c r="BC245" s="137"/>
      <c r="BD245" s="62"/>
      <c r="BE245" s="62"/>
      <c r="BF245" s="17"/>
      <c r="BG245" s="62"/>
      <c r="BH245" s="62"/>
      <c r="BI245" s="62"/>
      <c r="BJ245" s="17"/>
      <c r="BK245" s="17"/>
    </row>
    <row r="246" spans="1:63" outlineLevel="1" x14ac:dyDescent="0.35">
      <c r="A246" s="17"/>
      <c r="B246" s="178"/>
      <c r="C246" s="179"/>
      <c r="D246" s="141"/>
      <c r="E246" s="123"/>
      <c r="F246" s="52"/>
      <c r="G246" s="52"/>
      <c r="H246" s="52"/>
      <c r="I246" s="52"/>
      <c r="J246" s="52"/>
      <c r="K246" s="52"/>
      <c r="L246" s="52"/>
      <c r="M246" s="52"/>
      <c r="N246" s="52"/>
      <c r="O246" s="52"/>
      <c r="P246" s="52"/>
      <c r="Q246" s="52"/>
      <c r="R246" s="52"/>
      <c r="S246" s="52"/>
      <c r="T246" s="52"/>
      <c r="U246" s="52"/>
      <c r="V246" s="52"/>
      <c r="W246" s="52"/>
      <c r="X246" s="52"/>
      <c r="Y246" s="52"/>
      <c r="Z246" s="52"/>
      <c r="AA246" s="52"/>
      <c r="AB246" s="52"/>
      <c r="AC246" s="52"/>
      <c r="AD246" s="52"/>
      <c r="AE246" s="52"/>
      <c r="AF246" s="52"/>
      <c r="AG246" s="52"/>
      <c r="AH246" s="52"/>
      <c r="AI246" s="52"/>
      <c r="AJ246" s="52"/>
      <c r="AK246" s="52"/>
      <c r="AL246" s="52"/>
      <c r="AM246" s="52"/>
      <c r="AN246" s="52"/>
      <c r="AO246" s="52"/>
      <c r="AP246" s="46"/>
      <c r="AQ246" s="46"/>
      <c r="AR246" s="46"/>
      <c r="AS246" s="46"/>
      <c r="AT246" s="46"/>
      <c r="AU246" s="46"/>
      <c r="AV246" s="46"/>
      <c r="AW246" s="46"/>
      <c r="AX246" s="46"/>
      <c r="AY246" s="46"/>
      <c r="AZ246" s="46"/>
      <c r="BA246" s="47"/>
      <c r="BB246" s="2" t="str">
        <f t="shared" si="1"/>
        <v>||</v>
      </c>
      <c r="BC246" s="137"/>
      <c r="BD246" s="57"/>
      <c r="BE246" s="57"/>
      <c r="BF246" s="17"/>
      <c r="BG246" s="57"/>
      <c r="BH246" s="57"/>
      <c r="BI246" s="57"/>
      <c r="BJ246" s="57"/>
      <c r="BK246" s="57"/>
    </row>
    <row r="247" spans="1:63" outlineLevel="1" x14ac:dyDescent="0.35">
      <c r="A247" s="17"/>
      <c r="B247" s="178"/>
      <c r="C247" s="179"/>
      <c r="D247" s="141"/>
      <c r="E247" s="123"/>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E247" s="52"/>
      <c r="AF247" s="52"/>
      <c r="AG247" s="52"/>
      <c r="AH247" s="52"/>
      <c r="AI247" s="52"/>
      <c r="AJ247" s="52"/>
      <c r="AK247" s="52"/>
      <c r="AL247" s="52"/>
      <c r="AM247" s="52"/>
      <c r="AN247" s="52"/>
      <c r="AO247" s="52"/>
      <c r="AP247" s="46"/>
      <c r="AQ247" s="46"/>
      <c r="AR247" s="46"/>
      <c r="AS247" s="46"/>
      <c r="AT247" s="46"/>
      <c r="AU247" s="46"/>
      <c r="AV247" s="46"/>
      <c r="AW247" s="46"/>
      <c r="AX247" s="46"/>
      <c r="AY247" s="46"/>
      <c r="AZ247" s="46"/>
      <c r="BA247" s="47"/>
      <c r="BB247" s="2" t="str">
        <f t="shared" si="1"/>
        <v>||</v>
      </c>
      <c r="BC247" s="137"/>
      <c r="BD247" s="62"/>
      <c r="BE247" s="62"/>
      <c r="BF247" s="17"/>
      <c r="BG247" s="62"/>
      <c r="BH247" s="62"/>
      <c r="BI247" s="62"/>
      <c r="BJ247" s="17"/>
      <c r="BK247" s="17"/>
    </row>
    <row r="248" spans="1:63" outlineLevel="1" x14ac:dyDescent="0.35">
      <c r="A248" s="17"/>
      <c r="B248" s="178"/>
      <c r="C248" s="179"/>
      <c r="D248" s="141"/>
      <c r="E248" s="123"/>
      <c r="F248" s="52"/>
      <c r="G248" s="52"/>
      <c r="H248" s="52"/>
      <c r="I248" s="52"/>
      <c r="J248" s="52"/>
      <c r="K248" s="52"/>
      <c r="L248" s="52"/>
      <c r="M248" s="52"/>
      <c r="N248" s="52"/>
      <c r="O248" s="52"/>
      <c r="P248" s="52"/>
      <c r="Q248" s="52"/>
      <c r="R248" s="52"/>
      <c r="S248" s="52"/>
      <c r="T248" s="52"/>
      <c r="U248" s="52"/>
      <c r="V248" s="52"/>
      <c r="W248" s="52"/>
      <c r="X248" s="52"/>
      <c r="Y248" s="52"/>
      <c r="Z248" s="52"/>
      <c r="AA248" s="52"/>
      <c r="AB248" s="52"/>
      <c r="AC248" s="52"/>
      <c r="AD248" s="52"/>
      <c r="AE248" s="52"/>
      <c r="AF248" s="52"/>
      <c r="AG248" s="52"/>
      <c r="AH248" s="52"/>
      <c r="AI248" s="52"/>
      <c r="AJ248" s="52"/>
      <c r="AK248" s="52"/>
      <c r="AL248" s="52"/>
      <c r="AM248" s="52"/>
      <c r="AN248" s="52"/>
      <c r="AO248" s="52"/>
      <c r="AP248" s="46"/>
      <c r="AQ248" s="46"/>
      <c r="AR248" s="46"/>
      <c r="AS248" s="46"/>
      <c r="AT248" s="46"/>
      <c r="AU248" s="46"/>
      <c r="AV248" s="46"/>
      <c r="AW248" s="46"/>
      <c r="AX248" s="46"/>
      <c r="AY248" s="46"/>
      <c r="AZ248" s="46"/>
      <c r="BA248" s="47"/>
      <c r="BB248" s="2" t="str">
        <f t="shared" si="1"/>
        <v>||</v>
      </c>
      <c r="BC248" s="137"/>
      <c r="BD248" s="57"/>
      <c r="BE248" s="57"/>
      <c r="BF248" s="17"/>
      <c r="BG248" s="57"/>
      <c r="BH248" s="57"/>
      <c r="BI248" s="57"/>
      <c r="BJ248" s="57"/>
      <c r="BK248" s="57"/>
    </row>
    <row r="249" spans="1:63" outlineLevel="1" x14ac:dyDescent="0.35">
      <c r="A249" s="17"/>
      <c r="B249" s="178"/>
      <c r="C249" s="179"/>
      <c r="D249" s="141"/>
      <c r="E249" s="123"/>
      <c r="F249" s="52"/>
      <c r="G249" s="52"/>
      <c r="H249" s="52"/>
      <c r="I249" s="52"/>
      <c r="J249" s="52"/>
      <c r="K249" s="52"/>
      <c r="L249" s="52"/>
      <c r="M249" s="52"/>
      <c r="N249" s="52"/>
      <c r="O249" s="52"/>
      <c r="P249" s="52"/>
      <c r="Q249" s="52"/>
      <c r="R249" s="52"/>
      <c r="S249" s="52"/>
      <c r="T249" s="52"/>
      <c r="U249" s="52"/>
      <c r="V249" s="52"/>
      <c r="W249" s="52"/>
      <c r="X249" s="52"/>
      <c r="Y249" s="52"/>
      <c r="Z249" s="52"/>
      <c r="AA249" s="52"/>
      <c r="AB249" s="52"/>
      <c r="AC249" s="52"/>
      <c r="AD249" s="52"/>
      <c r="AE249" s="52"/>
      <c r="AF249" s="52"/>
      <c r="AG249" s="52"/>
      <c r="AH249" s="52"/>
      <c r="AI249" s="52"/>
      <c r="AJ249" s="52"/>
      <c r="AK249" s="52"/>
      <c r="AL249" s="52"/>
      <c r="AM249" s="52"/>
      <c r="AN249" s="52"/>
      <c r="AO249" s="52"/>
      <c r="AP249" s="46"/>
      <c r="AQ249" s="46"/>
      <c r="AR249" s="46"/>
      <c r="AS249" s="46"/>
      <c r="AT249" s="46"/>
      <c r="AU249" s="46"/>
      <c r="AV249" s="46"/>
      <c r="AW249" s="46"/>
      <c r="AX249" s="46"/>
      <c r="AY249" s="46"/>
      <c r="AZ249" s="46"/>
      <c r="BA249" s="47"/>
      <c r="BB249" s="2" t="str">
        <f t="shared" si="1"/>
        <v>||</v>
      </c>
      <c r="BC249" s="137"/>
      <c r="BD249" s="62"/>
      <c r="BE249" s="62"/>
      <c r="BF249" s="17"/>
      <c r="BG249" s="62"/>
      <c r="BH249" s="62"/>
      <c r="BI249" s="62"/>
      <c r="BJ249" s="17"/>
      <c r="BK249" s="17"/>
    </row>
    <row r="250" spans="1:63" outlineLevel="1" x14ac:dyDescent="0.35">
      <c r="A250" s="17"/>
      <c r="B250" s="178"/>
      <c r="C250" s="179"/>
      <c r="D250" s="141"/>
      <c r="E250" s="123"/>
      <c r="F250" s="52"/>
      <c r="G250" s="52"/>
      <c r="H250" s="52"/>
      <c r="I250" s="52"/>
      <c r="J250" s="52"/>
      <c r="K250" s="52"/>
      <c r="L250" s="52"/>
      <c r="M250" s="52"/>
      <c r="N250" s="52"/>
      <c r="O250" s="52"/>
      <c r="P250" s="52"/>
      <c r="Q250" s="52"/>
      <c r="R250" s="52"/>
      <c r="S250" s="52"/>
      <c r="T250" s="52"/>
      <c r="U250" s="52"/>
      <c r="V250" s="52"/>
      <c r="W250" s="52"/>
      <c r="X250" s="52"/>
      <c r="Y250" s="52"/>
      <c r="Z250" s="52"/>
      <c r="AA250" s="52"/>
      <c r="AB250" s="52"/>
      <c r="AC250" s="52"/>
      <c r="AD250" s="52"/>
      <c r="AE250" s="52"/>
      <c r="AF250" s="52"/>
      <c r="AG250" s="52"/>
      <c r="AH250" s="52"/>
      <c r="AI250" s="52"/>
      <c r="AJ250" s="52"/>
      <c r="AK250" s="52"/>
      <c r="AL250" s="52"/>
      <c r="AM250" s="52"/>
      <c r="AN250" s="52"/>
      <c r="AO250" s="52"/>
      <c r="AP250" s="46"/>
      <c r="AQ250" s="46"/>
      <c r="AR250" s="46"/>
      <c r="AS250" s="46"/>
      <c r="AT250" s="46"/>
      <c r="AU250" s="46"/>
      <c r="AV250" s="46"/>
      <c r="AW250" s="46"/>
      <c r="AX250" s="46"/>
      <c r="AY250" s="46"/>
      <c r="AZ250" s="46"/>
      <c r="BA250" s="47"/>
      <c r="BB250" s="2" t="str">
        <f t="shared" si="1"/>
        <v>||</v>
      </c>
      <c r="BC250" s="137"/>
      <c r="BD250" s="57"/>
      <c r="BE250" s="57"/>
      <c r="BF250" s="17"/>
      <c r="BG250" s="57"/>
      <c r="BH250" s="57"/>
      <c r="BI250" s="57"/>
      <c r="BJ250" s="57"/>
      <c r="BK250" s="57"/>
    </row>
    <row r="251" spans="1:63" outlineLevel="1" x14ac:dyDescent="0.35">
      <c r="A251" s="17"/>
      <c r="B251" s="178"/>
      <c r="C251" s="179"/>
      <c r="D251" s="141"/>
      <c r="E251" s="123"/>
      <c r="F251" s="52"/>
      <c r="G251" s="52"/>
      <c r="H251" s="52"/>
      <c r="I251" s="52"/>
      <c r="J251" s="52"/>
      <c r="K251" s="52"/>
      <c r="L251" s="52"/>
      <c r="M251" s="52"/>
      <c r="N251" s="52"/>
      <c r="O251" s="52"/>
      <c r="P251" s="52"/>
      <c r="Q251" s="52"/>
      <c r="R251" s="52"/>
      <c r="S251" s="52"/>
      <c r="T251" s="52"/>
      <c r="U251" s="52"/>
      <c r="V251" s="52"/>
      <c r="W251" s="52"/>
      <c r="X251" s="52"/>
      <c r="Y251" s="52"/>
      <c r="Z251" s="52"/>
      <c r="AA251" s="52"/>
      <c r="AB251" s="52"/>
      <c r="AC251" s="52"/>
      <c r="AD251" s="52"/>
      <c r="AE251" s="52"/>
      <c r="AF251" s="52"/>
      <c r="AG251" s="52"/>
      <c r="AH251" s="52"/>
      <c r="AI251" s="52"/>
      <c r="AJ251" s="52"/>
      <c r="AK251" s="52"/>
      <c r="AL251" s="52"/>
      <c r="AM251" s="52"/>
      <c r="AN251" s="52"/>
      <c r="AO251" s="52"/>
      <c r="AP251" s="46"/>
      <c r="AQ251" s="46"/>
      <c r="AR251" s="46"/>
      <c r="AS251" s="46"/>
      <c r="AT251" s="46"/>
      <c r="AU251" s="46"/>
      <c r="AV251" s="46"/>
      <c r="AW251" s="46"/>
      <c r="AX251" s="46"/>
      <c r="AY251" s="46"/>
      <c r="AZ251" s="46"/>
      <c r="BA251" s="47"/>
      <c r="BB251" s="2" t="str">
        <f t="shared" si="1"/>
        <v>||</v>
      </c>
      <c r="BC251" s="137"/>
      <c r="BD251" s="62"/>
      <c r="BE251" s="62"/>
      <c r="BF251" s="17"/>
      <c r="BG251" s="62"/>
      <c r="BH251" s="62"/>
      <c r="BI251" s="62"/>
      <c r="BJ251" s="17"/>
      <c r="BK251" s="17"/>
    </row>
    <row r="252" spans="1:63" outlineLevel="1" x14ac:dyDescent="0.35">
      <c r="A252" s="17"/>
      <c r="B252" s="178"/>
      <c r="C252" s="179"/>
      <c r="D252" s="141"/>
      <c r="E252" s="123"/>
      <c r="F252" s="52"/>
      <c r="G252" s="52"/>
      <c r="H252" s="52"/>
      <c r="I252" s="52"/>
      <c r="J252" s="52"/>
      <c r="K252" s="52"/>
      <c r="L252" s="52"/>
      <c r="M252" s="52"/>
      <c r="N252" s="52"/>
      <c r="O252" s="52"/>
      <c r="P252" s="52"/>
      <c r="Q252" s="52"/>
      <c r="R252" s="52"/>
      <c r="S252" s="52"/>
      <c r="T252" s="52"/>
      <c r="U252" s="52"/>
      <c r="V252" s="52"/>
      <c r="W252" s="52"/>
      <c r="X252" s="52"/>
      <c r="Y252" s="52"/>
      <c r="Z252" s="52"/>
      <c r="AA252" s="52"/>
      <c r="AB252" s="52"/>
      <c r="AC252" s="52"/>
      <c r="AD252" s="52"/>
      <c r="AE252" s="52"/>
      <c r="AF252" s="52"/>
      <c r="AG252" s="52"/>
      <c r="AH252" s="52"/>
      <c r="AI252" s="52"/>
      <c r="AJ252" s="52"/>
      <c r="AK252" s="52"/>
      <c r="AL252" s="52"/>
      <c r="AM252" s="52"/>
      <c r="AN252" s="52"/>
      <c r="AO252" s="52"/>
      <c r="AP252" s="46"/>
      <c r="AQ252" s="46"/>
      <c r="AR252" s="46"/>
      <c r="AS252" s="46"/>
      <c r="AT252" s="46"/>
      <c r="AU252" s="46"/>
      <c r="AV252" s="46"/>
      <c r="AW252" s="46"/>
      <c r="AX252" s="46"/>
      <c r="AY252" s="46"/>
      <c r="AZ252" s="46"/>
      <c r="BA252" s="47"/>
      <c r="BB252" s="2" t="str">
        <f t="shared" si="1"/>
        <v>||</v>
      </c>
      <c r="BC252" s="137"/>
      <c r="BD252" s="57"/>
      <c r="BE252" s="57"/>
      <c r="BF252" s="17"/>
      <c r="BG252" s="57"/>
      <c r="BH252" s="57"/>
      <c r="BI252" s="57"/>
      <c r="BJ252" s="57"/>
      <c r="BK252" s="57"/>
    </row>
    <row r="253" spans="1:63" outlineLevel="1" x14ac:dyDescent="0.35">
      <c r="A253" s="17"/>
      <c r="B253" s="178"/>
      <c r="C253" s="179"/>
      <c r="D253" s="141"/>
      <c r="E253" s="123"/>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E253" s="52"/>
      <c r="AF253" s="52"/>
      <c r="AG253" s="52"/>
      <c r="AH253" s="52"/>
      <c r="AI253" s="52"/>
      <c r="AJ253" s="52"/>
      <c r="AK253" s="52"/>
      <c r="AL253" s="52"/>
      <c r="AM253" s="52"/>
      <c r="AN253" s="52"/>
      <c r="AO253" s="52"/>
      <c r="AP253" s="46"/>
      <c r="AQ253" s="46"/>
      <c r="AR253" s="46"/>
      <c r="AS253" s="46"/>
      <c r="AT253" s="46"/>
      <c r="AU253" s="46"/>
      <c r="AV253" s="46"/>
      <c r="AW253" s="46"/>
      <c r="AX253" s="46"/>
      <c r="AY253" s="46"/>
      <c r="AZ253" s="46"/>
      <c r="BA253" s="47"/>
      <c r="BB253" s="2" t="str">
        <f t="shared" si="1"/>
        <v>||</v>
      </c>
      <c r="BC253" s="137"/>
      <c r="BD253" s="62"/>
      <c r="BE253" s="62"/>
      <c r="BF253" s="17"/>
      <c r="BG253" s="62"/>
      <c r="BH253" s="62"/>
      <c r="BI253" s="62"/>
      <c r="BJ253" s="17"/>
      <c r="BK253" s="17"/>
    </row>
    <row r="254" spans="1:63" outlineLevel="1" x14ac:dyDescent="0.35">
      <c r="A254" s="17"/>
      <c r="B254" s="178"/>
      <c r="C254" s="179"/>
      <c r="D254" s="141"/>
      <c r="E254" s="123"/>
      <c r="F254" s="52"/>
      <c r="G254" s="52"/>
      <c r="H254" s="52"/>
      <c r="I254" s="52"/>
      <c r="J254" s="52"/>
      <c r="K254" s="52"/>
      <c r="L254" s="52"/>
      <c r="M254" s="52"/>
      <c r="N254" s="52"/>
      <c r="O254" s="52"/>
      <c r="P254" s="52"/>
      <c r="Q254" s="52"/>
      <c r="R254" s="52"/>
      <c r="S254" s="52"/>
      <c r="T254" s="52"/>
      <c r="U254" s="52"/>
      <c r="V254" s="52"/>
      <c r="W254" s="52"/>
      <c r="X254" s="52"/>
      <c r="Y254" s="52"/>
      <c r="Z254" s="52"/>
      <c r="AA254" s="52"/>
      <c r="AB254" s="52"/>
      <c r="AC254" s="52"/>
      <c r="AD254" s="52"/>
      <c r="AE254" s="52"/>
      <c r="AF254" s="52"/>
      <c r="AG254" s="52"/>
      <c r="AH254" s="52"/>
      <c r="AI254" s="52"/>
      <c r="AJ254" s="52"/>
      <c r="AK254" s="52"/>
      <c r="AL254" s="52"/>
      <c r="AM254" s="52"/>
      <c r="AN254" s="52"/>
      <c r="AO254" s="52"/>
      <c r="AP254" s="46"/>
      <c r="AQ254" s="46"/>
      <c r="AR254" s="46"/>
      <c r="AS254" s="46"/>
      <c r="AT254" s="46"/>
      <c r="AU254" s="46"/>
      <c r="AV254" s="46"/>
      <c r="AW254" s="46"/>
      <c r="AX254" s="46"/>
      <c r="AY254" s="46"/>
      <c r="AZ254" s="46"/>
      <c r="BA254" s="47"/>
      <c r="BB254" s="2" t="str">
        <f t="shared" si="1"/>
        <v>||</v>
      </c>
      <c r="BC254" s="137"/>
      <c r="BD254" s="57"/>
      <c r="BE254" s="57"/>
      <c r="BF254" s="17"/>
      <c r="BG254" s="57"/>
      <c r="BH254" s="57"/>
      <c r="BI254" s="57"/>
      <c r="BJ254" s="57"/>
      <c r="BK254" s="57"/>
    </row>
    <row r="255" spans="1:63" outlineLevel="1" x14ac:dyDescent="0.35">
      <c r="A255" s="17"/>
      <c r="B255" s="178"/>
      <c r="C255" s="179"/>
      <c r="D255" s="141"/>
      <c r="E255" s="123"/>
      <c r="F255" s="52"/>
      <c r="G255" s="52"/>
      <c r="H255" s="52"/>
      <c r="I255" s="52"/>
      <c r="J255" s="52"/>
      <c r="K255" s="52"/>
      <c r="L255" s="52"/>
      <c r="M255" s="52"/>
      <c r="N255" s="52"/>
      <c r="O255" s="52"/>
      <c r="P255" s="52"/>
      <c r="Q255" s="52"/>
      <c r="R255" s="52"/>
      <c r="S255" s="52"/>
      <c r="T255" s="52"/>
      <c r="U255" s="52"/>
      <c r="V255" s="52"/>
      <c r="W255" s="52"/>
      <c r="X255" s="52"/>
      <c r="Y255" s="52"/>
      <c r="Z255" s="52"/>
      <c r="AA255" s="52"/>
      <c r="AB255" s="52"/>
      <c r="AC255" s="52"/>
      <c r="AD255" s="52"/>
      <c r="AE255" s="52"/>
      <c r="AF255" s="52"/>
      <c r="AG255" s="52"/>
      <c r="AH255" s="52"/>
      <c r="AI255" s="52"/>
      <c r="AJ255" s="52"/>
      <c r="AK255" s="52"/>
      <c r="AL255" s="52"/>
      <c r="AM255" s="52"/>
      <c r="AN255" s="52"/>
      <c r="AO255" s="52"/>
      <c r="AP255" s="46"/>
      <c r="AQ255" s="46"/>
      <c r="AR255" s="46"/>
      <c r="AS255" s="46"/>
      <c r="AT255" s="46"/>
      <c r="AU255" s="46"/>
      <c r="AV255" s="46"/>
      <c r="AW255" s="46"/>
      <c r="AX255" s="46"/>
      <c r="AY255" s="46"/>
      <c r="AZ255" s="46"/>
      <c r="BA255" s="47"/>
      <c r="BB255" s="2" t="str">
        <f t="shared" si="1"/>
        <v>||</v>
      </c>
      <c r="BC255" s="137"/>
      <c r="BD255" s="62"/>
      <c r="BE255" s="62"/>
      <c r="BF255" s="17"/>
      <c r="BG255" s="62"/>
      <c r="BH255" s="62"/>
      <c r="BI255" s="62"/>
      <c r="BJ255" s="17"/>
      <c r="BK255" s="17"/>
    </row>
    <row r="256" spans="1:63" outlineLevel="1" x14ac:dyDescent="0.35">
      <c r="A256" s="17"/>
      <c r="B256" s="178"/>
      <c r="C256" s="179"/>
      <c r="D256" s="141"/>
      <c r="E256" s="123"/>
      <c r="F256" s="52"/>
      <c r="G256" s="52"/>
      <c r="H256" s="52"/>
      <c r="I256" s="52"/>
      <c r="J256" s="52"/>
      <c r="K256" s="52"/>
      <c r="L256" s="52"/>
      <c r="M256" s="52"/>
      <c r="N256" s="52"/>
      <c r="O256" s="52"/>
      <c r="P256" s="52"/>
      <c r="Q256" s="52"/>
      <c r="R256" s="52"/>
      <c r="S256" s="52"/>
      <c r="T256" s="52"/>
      <c r="U256" s="52"/>
      <c r="V256" s="52"/>
      <c r="W256" s="52"/>
      <c r="X256" s="52"/>
      <c r="Y256" s="52"/>
      <c r="Z256" s="52"/>
      <c r="AA256" s="52"/>
      <c r="AB256" s="52"/>
      <c r="AC256" s="52"/>
      <c r="AD256" s="52"/>
      <c r="AE256" s="52"/>
      <c r="AF256" s="52"/>
      <c r="AG256" s="52"/>
      <c r="AH256" s="52"/>
      <c r="AI256" s="52"/>
      <c r="AJ256" s="52"/>
      <c r="AK256" s="52"/>
      <c r="AL256" s="52"/>
      <c r="AM256" s="52"/>
      <c r="AN256" s="52"/>
      <c r="AO256" s="52"/>
      <c r="AP256" s="46"/>
      <c r="AQ256" s="46"/>
      <c r="AR256" s="46"/>
      <c r="AS256" s="46"/>
      <c r="AT256" s="46"/>
      <c r="AU256" s="46"/>
      <c r="AV256" s="46"/>
      <c r="AW256" s="46"/>
      <c r="AX256" s="46"/>
      <c r="AY256" s="46"/>
      <c r="AZ256" s="46"/>
      <c r="BA256" s="47"/>
      <c r="BB256" s="2" t="str">
        <f t="shared" si="1"/>
        <v>||</v>
      </c>
      <c r="BC256" s="137"/>
      <c r="BD256" s="57"/>
      <c r="BE256" s="57"/>
      <c r="BF256" s="17"/>
      <c r="BG256" s="57"/>
      <c r="BH256" s="57"/>
      <c r="BI256" s="57"/>
      <c r="BJ256" s="57"/>
      <c r="BK256" s="57"/>
    </row>
    <row r="257" spans="1:63" outlineLevel="1" x14ac:dyDescent="0.35">
      <c r="A257" s="17"/>
      <c r="B257" s="178"/>
      <c r="C257" s="179"/>
      <c r="D257" s="141"/>
      <c r="E257" s="123"/>
      <c r="F257" s="52"/>
      <c r="G257" s="52"/>
      <c r="H257" s="52"/>
      <c r="I257" s="52"/>
      <c r="J257" s="52"/>
      <c r="K257" s="52"/>
      <c r="L257" s="52"/>
      <c r="M257" s="52"/>
      <c r="N257" s="52"/>
      <c r="O257" s="52"/>
      <c r="P257" s="52"/>
      <c r="Q257" s="52"/>
      <c r="R257" s="52"/>
      <c r="S257" s="52"/>
      <c r="T257" s="52"/>
      <c r="U257" s="52"/>
      <c r="V257" s="52"/>
      <c r="W257" s="52"/>
      <c r="X257" s="52"/>
      <c r="Y257" s="52"/>
      <c r="Z257" s="52"/>
      <c r="AA257" s="52"/>
      <c r="AB257" s="52"/>
      <c r="AC257" s="52"/>
      <c r="AD257" s="52"/>
      <c r="AE257" s="52"/>
      <c r="AF257" s="52"/>
      <c r="AG257" s="52"/>
      <c r="AH257" s="52"/>
      <c r="AI257" s="52"/>
      <c r="AJ257" s="52"/>
      <c r="AK257" s="52"/>
      <c r="AL257" s="52"/>
      <c r="AM257" s="52"/>
      <c r="AN257" s="52"/>
      <c r="AO257" s="52"/>
      <c r="AP257" s="46"/>
      <c r="AQ257" s="46"/>
      <c r="AR257" s="46"/>
      <c r="AS257" s="46"/>
      <c r="AT257" s="46"/>
      <c r="AU257" s="46"/>
      <c r="AV257" s="46"/>
      <c r="AW257" s="46"/>
      <c r="AX257" s="46"/>
      <c r="AY257" s="46"/>
      <c r="AZ257" s="46"/>
      <c r="BA257" s="47"/>
      <c r="BB257" s="2" t="str">
        <f t="shared" si="1"/>
        <v>||</v>
      </c>
      <c r="BC257" s="137"/>
      <c r="BD257" s="57"/>
      <c r="BE257" s="57"/>
      <c r="BF257" s="17"/>
      <c r="BG257" s="57"/>
      <c r="BH257" s="57"/>
      <c r="BI257" s="57"/>
      <c r="BJ257" s="57"/>
      <c r="BK257" s="57"/>
    </row>
    <row r="258" spans="1:63" outlineLevel="1" x14ac:dyDescent="0.35">
      <c r="A258" s="17"/>
      <c r="B258" s="178"/>
      <c r="C258" s="179"/>
      <c r="D258" s="141"/>
      <c r="E258" s="123"/>
      <c r="F258" s="52"/>
      <c r="G258" s="52"/>
      <c r="H258" s="52"/>
      <c r="I258" s="52"/>
      <c r="J258" s="52"/>
      <c r="K258" s="52"/>
      <c r="L258" s="52"/>
      <c r="M258" s="52"/>
      <c r="N258" s="52"/>
      <c r="O258" s="52"/>
      <c r="P258" s="52"/>
      <c r="Q258" s="52"/>
      <c r="R258" s="52"/>
      <c r="S258" s="52"/>
      <c r="T258" s="52"/>
      <c r="U258" s="52"/>
      <c r="V258" s="52"/>
      <c r="W258" s="52"/>
      <c r="X258" s="52"/>
      <c r="Y258" s="52"/>
      <c r="Z258" s="52"/>
      <c r="AA258" s="52"/>
      <c r="AB258" s="52"/>
      <c r="AC258" s="52"/>
      <c r="AD258" s="52"/>
      <c r="AE258" s="52"/>
      <c r="AF258" s="52"/>
      <c r="AG258" s="52"/>
      <c r="AH258" s="52"/>
      <c r="AI258" s="52"/>
      <c r="AJ258" s="52"/>
      <c r="AK258" s="52"/>
      <c r="AL258" s="52"/>
      <c r="AM258" s="52"/>
      <c r="AN258" s="52"/>
      <c r="AO258" s="52"/>
      <c r="AP258" s="46"/>
      <c r="AQ258" s="46"/>
      <c r="AR258" s="46"/>
      <c r="AS258" s="46"/>
      <c r="AT258" s="46"/>
      <c r="AU258" s="46"/>
      <c r="AV258" s="46"/>
      <c r="AW258" s="46"/>
      <c r="AX258" s="46"/>
      <c r="AY258" s="46"/>
      <c r="AZ258" s="46"/>
      <c r="BA258" s="47"/>
      <c r="BB258" s="2" t="str">
        <f t="shared" si="1"/>
        <v>||</v>
      </c>
      <c r="BC258" s="137"/>
      <c r="BD258" s="62"/>
      <c r="BE258" s="62"/>
      <c r="BF258" s="17"/>
      <c r="BG258" s="62"/>
      <c r="BH258" s="62"/>
      <c r="BI258" s="62"/>
      <c r="BJ258" s="17"/>
      <c r="BK258" s="17"/>
    </row>
    <row r="259" spans="1:63" outlineLevel="1" x14ac:dyDescent="0.35">
      <c r="A259" s="17"/>
      <c r="B259" s="178"/>
      <c r="C259" s="179"/>
      <c r="D259" s="141"/>
      <c r="E259" s="123"/>
      <c r="F259" s="52"/>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c r="AD259" s="52"/>
      <c r="AE259" s="52"/>
      <c r="AF259" s="52"/>
      <c r="AG259" s="52"/>
      <c r="AH259" s="52"/>
      <c r="AI259" s="52"/>
      <c r="AJ259" s="52"/>
      <c r="AK259" s="52"/>
      <c r="AL259" s="52"/>
      <c r="AM259" s="52"/>
      <c r="AN259" s="52"/>
      <c r="AO259" s="52"/>
      <c r="AP259" s="46"/>
      <c r="AQ259" s="46"/>
      <c r="AR259" s="46"/>
      <c r="AS259" s="46"/>
      <c r="AT259" s="46"/>
      <c r="AU259" s="46"/>
      <c r="AV259" s="46"/>
      <c r="AW259" s="46"/>
      <c r="AX259" s="46"/>
      <c r="AY259" s="46"/>
      <c r="AZ259" s="46"/>
      <c r="BA259" s="47"/>
      <c r="BB259" s="2" t="str">
        <f t="shared" si="1"/>
        <v>||</v>
      </c>
      <c r="BC259" s="137"/>
      <c r="BD259" s="57"/>
      <c r="BE259" s="57"/>
      <c r="BF259" s="17"/>
      <c r="BG259" s="57"/>
      <c r="BH259" s="57"/>
      <c r="BI259" s="57"/>
      <c r="BJ259" s="57"/>
      <c r="BK259" s="57"/>
    </row>
    <row r="260" spans="1:63" outlineLevel="1" x14ac:dyDescent="0.35">
      <c r="A260" s="17"/>
      <c r="B260" s="178"/>
      <c r="C260" s="179"/>
      <c r="D260" s="141"/>
      <c r="E260" s="123"/>
      <c r="F260" s="52"/>
      <c r="G260" s="52"/>
      <c r="H260" s="52"/>
      <c r="I260" s="52"/>
      <c r="J260" s="52"/>
      <c r="K260" s="52"/>
      <c r="L260" s="52"/>
      <c r="M260" s="52"/>
      <c r="N260" s="52"/>
      <c r="O260" s="52"/>
      <c r="P260" s="52"/>
      <c r="Q260" s="52"/>
      <c r="R260" s="52"/>
      <c r="S260" s="52"/>
      <c r="T260" s="52"/>
      <c r="U260" s="52"/>
      <c r="V260" s="52"/>
      <c r="W260" s="52"/>
      <c r="X260" s="52"/>
      <c r="Y260" s="52"/>
      <c r="Z260" s="52"/>
      <c r="AA260" s="52"/>
      <c r="AB260" s="52"/>
      <c r="AC260" s="52"/>
      <c r="AD260" s="52"/>
      <c r="AE260" s="52"/>
      <c r="AF260" s="52"/>
      <c r="AG260" s="52"/>
      <c r="AH260" s="52"/>
      <c r="AI260" s="52"/>
      <c r="AJ260" s="52"/>
      <c r="AK260" s="52"/>
      <c r="AL260" s="52"/>
      <c r="AM260" s="52"/>
      <c r="AN260" s="52"/>
      <c r="AO260" s="52"/>
      <c r="AP260" s="46"/>
      <c r="AQ260" s="46"/>
      <c r="AR260" s="46"/>
      <c r="AS260" s="46"/>
      <c r="AT260" s="46"/>
      <c r="AU260" s="46"/>
      <c r="AV260" s="46"/>
      <c r="AW260" s="46"/>
      <c r="AX260" s="46"/>
      <c r="AY260" s="46"/>
      <c r="AZ260" s="46"/>
      <c r="BA260" s="47"/>
      <c r="BB260" s="2" t="str">
        <f t="shared" si="1"/>
        <v>||</v>
      </c>
      <c r="BC260" s="137"/>
      <c r="BD260" s="62"/>
      <c r="BE260" s="62"/>
      <c r="BF260" s="17"/>
      <c r="BG260" s="62"/>
      <c r="BH260" s="62"/>
      <c r="BI260" s="62"/>
      <c r="BJ260" s="17"/>
      <c r="BK260" s="17"/>
    </row>
    <row r="261" spans="1:63" outlineLevel="1" x14ac:dyDescent="0.35">
      <c r="A261" s="17"/>
      <c r="B261" s="178"/>
      <c r="C261" s="179"/>
      <c r="D261" s="141"/>
      <c r="E261" s="123"/>
      <c r="F261" s="52"/>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c r="AD261" s="52"/>
      <c r="AE261" s="52"/>
      <c r="AF261" s="52"/>
      <c r="AG261" s="52"/>
      <c r="AH261" s="52"/>
      <c r="AI261" s="52"/>
      <c r="AJ261" s="52"/>
      <c r="AK261" s="52"/>
      <c r="AL261" s="52"/>
      <c r="AM261" s="52"/>
      <c r="AN261" s="52"/>
      <c r="AO261" s="52"/>
      <c r="AP261" s="46"/>
      <c r="AQ261" s="46"/>
      <c r="AR261" s="46"/>
      <c r="AS261" s="46"/>
      <c r="AT261" s="46"/>
      <c r="AU261" s="46"/>
      <c r="AV261" s="46"/>
      <c r="AW261" s="46"/>
      <c r="AX261" s="46"/>
      <c r="AY261" s="46"/>
      <c r="AZ261" s="46"/>
      <c r="BA261" s="47"/>
      <c r="BB261" s="2" t="str">
        <f t="shared" si="1"/>
        <v>||</v>
      </c>
      <c r="BC261" s="137"/>
      <c r="BD261" s="57"/>
      <c r="BE261" s="57"/>
      <c r="BF261" s="17"/>
      <c r="BG261" s="57"/>
      <c r="BH261" s="57"/>
      <c r="BI261" s="57"/>
      <c r="BJ261" s="57"/>
      <c r="BK261" s="57"/>
    </row>
    <row r="262" spans="1:63" outlineLevel="1" x14ac:dyDescent="0.35">
      <c r="A262" s="17"/>
      <c r="B262" s="178"/>
      <c r="C262" s="179"/>
      <c r="D262" s="141"/>
      <c r="E262" s="123"/>
      <c r="F262" s="52"/>
      <c r="G262" s="52"/>
      <c r="H262" s="52"/>
      <c r="I262" s="52"/>
      <c r="J262" s="52"/>
      <c r="K262" s="52"/>
      <c r="L262" s="52"/>
      <c r="M262" s="52"/>
      <c r="N262" s="52"/>
      <c r="O262" s="52"/>
      <c r="P262" s="52"/>
      <c r="Q262" s="52"/>
      <c r="R262" s="52"/>
      <c r="S262" s="52"/>
      <c r="T262" s="52"/>
      <c r="U262" s="52"/>
      <c r="V262" s="52"/>
      <c r="W262" s="52"/>
      <c r="X262" s="52"/>
      <c r="Y262" s="52"/>
      <c r="Z262" s="52"/>
      <c r="AA262" s="52"/>
      <c r="AB262" s="52"/>
      <c r="AC262" s="52"/>
      <c r="AD262" s="52"/>
      <c r="AE262" s="52"/>
      <c r="AF262" s="52"/>
      <c r="AG262" s="52"/>
      <c r="AH262" s="52"/>
      <c r="AI262" s="52"/>
      <c r="AJ262" s="52"/>
      <c r="AK262" s="52"/>
      <c r="AL262" s="52"/>
      <c r="AM262" s="52"/>
      <c r="AN262" s="52"/>
      <c r="AO262" s="52"/>
      <c r="AP262" s="46"/>
      <c r="AQ262" s="46"/>
      <c r="AR262" s="46"/>
      <c r="AS262" s="46"/>
      <c r="AT262" s="46"/>
      <c r="AU262" s="46"/>
      <c r="AV262" s="46"/>
      <c r="AW262" s="46"/>
      <c r="AX262" s="46"/>
      <c r="AY262" s="46"/>
      <c r="AZ262" s="46"/>
      <c r="BA262" s="47"/>
      <c r="BB262" s="2" t="str">
        <f t="shared" si="1"/>
        <v>||</v>
      </c>
      <c r="BC262" s="137"/>
      <c r="BD262" s="62"/>
      <c r="BE262" s="62"/>
      <c r="BF262" s="17"/>
      <c r="BG262" s="62"/>
      <c r="BH262" s="62"/>
      <c r="BI262" s="62"/>
      <c r="BJ262" s="17"/>
      <c r="BK262" s="17"/>
    </row>
    <row r="263" spans="1:63" outlineLevel="1" x14ac:dyDescent="0.35">
      <c r="A263" s="17"/>
      <c r="B263" s="178"/>
      <c r="C263" s="179"/>
      <c r="D263" s="141"/>
      <c r="E263" s="123"/>
      <c r="F263" s="52"/>
      <c r="G263" s="52"/>
      <c r="H263" s="52"/>
      <c r="I263" s="52"/>
      <c r="J263" s="52"/>
      <c r="K263" s="52"/>
      <c r="L263" s="52"/>
      <c r="M263" s="52"/>
      <c r="N263" s="52"/>
      <c r="O263" s="52"/>
      <c r="P263" s="52"/>
      <c r="Q263" s="52"/>
      <c r="R263" s="52"/>
      <c r="S263" s="52"/>
      <c r="T263" s="52"/>
      <c r="U263" s="52"/>
      <c r="V263" s="52"/>
      <c r="W263" s="52"/>
      <c r="X263" s="52"/>
      <c r="Y263" s="52"/>
      <c r="Z263" s="52"/>
      <c r="AA263" s="52"/>
      <c r="AB263" s="52"/>
      <c r="AC263" s="52"/>
      <c r="AD263" s="52"/>
      <c r="AE263" s="52"/>
      <c r="AF263" s="52"/>
      <c r="AG263" s="52"/>
      <c r="AH263" s="52"/>
      <c r="AI263" s="52"/>
      <c r="AJ263" s="52"/>
      <c r="AK263" s="52"/>
      <c r="AL263" s="52"/>
      <c r="AM263" s="52"/>
      <c r="AN263" s="52"/>
      <c r="AO263" s="52"/>
      <c r="AP263" s="46"/>
      <c r="AQ263" s="46"/>
      <c r="AR263" s="46"/>
      <c r="AS263" s="46"/>
      <c r="AT263" s="46"/>
      <c r="AU263" s="46"/>
      <c r="AV263" s="46"/>
      <c r="AW263" s="46"/>
      <c r="AX263" s="46"/>
      <c r="AY263" s="46"/>
      <c r="AZ263" s="46"/>
      <c r="BA263" s="47"/>
      <c r="BB263" s="2" t="str">
        <f t="shared" si="1"/>
        <v>||</v>
      </c>
      <c r="BC263" s="137"/>
      <c r="BD263" s="57"/>
      <c r="BE263" s="57"/>
      <c r="BF263" s="17"/>
      <c r="BG263" s="57"/>
      <c r="BH263" s="57"/>
      <c r="BI263" s="57"/>
      <c r="BJ263" s="57"/>
      <c r="BK263" s="57"/>
    </row>
    <row r="264" spans="1:63" outlineLevel="1" x14ac:dyDescent="0.35">
      <c r="A264" s="17"/>
      <c r="B264" s="178"/>
      <c r="C264" s="179"/>
      <c r="D264" s="141"/>
      <c r="E264" s="123"/>
      <c r="F264" s="52"/>
      <c r="G264" s="52"/>
      <c r="H264" s="52"/>
      <c r="I264" s="52"/>
      <c r="J264" s="52"/>
      <c r="K264" s="52"/>
      <c r="L264" s="52"/>
      <c r="M264" s="52"/>
      <c r="N264" s="52"/>
      <c r="O264" s="52"/>
      <c r="P264" s="52"/>
      <c r="Q264" s="52"/>
      <c r="R264" s="52"/>
      <c r="S264" s="52"/>
      <c r="T264" s="52"/>
      <c r="U264" s="52"/>
      <c r="V264" s="52"/>
      <c r="W264" s="52"/>
      <c r="X264" s="52"/>
      <c r="Y264" s="52"/>
      <c r="Z264" s="52"/>
      <c r="AA264" s="52"/>
      <c r="AB264" s="52"/>
      <c r="AC264" s="52"/>
      <c r="AD264" s="52"/>
      <c r="AE264" s="52"/>
      <c r="AF264" s="52"/>
      <c r="AG264" s="52"/>
      <c r="AH264" s="52"/>
      <c r="AI264" s="52"/>
      <c r="AJ264" s="52"/>
      <c r="AK264" s="52"/>
      <c r="AL264" s="52"/>
      <c r="AM264" s="52"/>
      <c r="AN264" s="52"/>
      <c r="AO264" s="52"/>
      <c r="AP264" s="46"/>
      <c r="AQ264" s="46"/>
      <c r="AR264" s="46"/>
      <c r="AS264" s="46"/>
      <c r="AT264" s="46"/>
      <c r="AU264" s="46"/>
      <c r="AV264" s="46"/>
      <c r="AW264" s="46"/>
      <c r="AX264" s="46"/>
      <c r="AY264" s="46"/>
      <c r="AZ264" s="46"/>
      <c r="BA264" s="47"/>
      <c r="BB264" s="2" t="str">
        <f t="shared" si="1"/>
        <v>||</v>
      </c>
      <c r="BC264" s="137"/>
      <c r="BD264" s="62"/>
      <c r="BE264" s="62"/>
      <c r="BF264" s="17"/>
      <c r="BG264" s="62"/>
      <c r="BH264" s="62"/>
      <c r="BI264" s="62"/>
      <c r="BJ264" s="17"/>
      <c r="BK264" s="17"/>
    </row>
    <row r="265" spans="1:63" outlineLevel="1" x14ac:dyDescent="0.35">
      <c r="A265" s="17"/>
      <c r="B265" s="178"/>
      <c r="C265" s="179"/>
      <c r="D265" s="141"/>
      <c r="E265" s="123"/>
      <c r="F265" s="52"/>
      <c r="G265" s="52"/>
      <c r="H265" s="52"/>
      <c r="I265" s="52"/>
      <c r="J265" s="52"/>
      <c r="K265" s="52"/>
      <c r="L265" s="52"/>
      <c r="M265" s="52"/>
      <c r="N265" s="52"/>
      <c r="O265" s="52"/>
      <c r="P265" s="52"/>
      <c r="Q265" s="52"/>
      <c r="R265" s="52"/>
      <c r="S265" s="52"/>
      <c r="T265" s="52"/>
      <c r="U265" s="52"/>
      <c r="V265" s="52"/>
      <c r="W265" s="52"/>
      <c r="X265" s="52"/>
      <c r="Y265" s="52"/>
      <c r="Z265" s="52"/>
      <c r="AA265" s="52"/>
      <c r="AB265" s="52"/>
      <c r="AC265" s="52"/>
      <c r="AD265" s="52"/>
      <c r="AE265" s="52"/>
      <c r="AF265" s="52"/>
      <c r="AG265" s="52"/>
      <c r="AH265" s="52"/>
      <c r="AI265" s="52"/>
      <c r="AJ265" s="52"/>
      <c r="AK265" s="52"/>
      <c r="AL265" s="52"/>
      <c r="AM265" s="52"/>
      <c r="AN265" s="52"/>
      <c r="AO265" s="52"/>
      <c r="AP265" s="46"/>
      <c r="AQ265" s="46"/>
      <c r="AR265" s="46"/>
      <c r="AS265" s="46"/>
      <c r="AT265" s="46"/>
      <c r="AU265" s="46"/>
      <c r="AV265" s="46"/>
      <c r="AW265" s="46"/>
      <c r="AX265" s="46"/>
      <c r="AY265" s="46"/>
      <c r="AZ265" s="46"/>
      <c r="BA265" s="47"/>
      <c r="BB265" s="2" t="str">
        <f t="shared" si="1"/>
        <v>||</v>
      </c>
      <c r="BC265" s="137"/>
      <c r="BD265" s="57"/>
      <c r="BE265" s="57"/>
      <c r="BF265" s="17"/>
      <c r="BG265" s="57"/>
      <c r="BH265" s="57"/>
      <c r="BI265" s="57"/>
      <c r="BJ265" s="57"/>
      <c r="BK265" s="57"/>
    </row>
    <row r="266" spans="1:63" outlineLevel="1" x14ac:dyDescent="0.35">
      <c r="A266" s="17"/>
      <c r="B266" s="178"/>
      <c r="C266" s="179"/>
      <c r="D266" s="141"/>
      <c r="E266" s="123"/>
      <c r="F266" s="52"/>
      <c r="G266" s="52"/>
      <c r="H266" s="52"/>
      <c r="I266" s="52"/>
      <c r="J266" s="52"/>
      <c r="K266" s="52"/>
      <c r="L266" s="52"/>
      <c r="M266" s="52"/>
      <c r="N266" s="52"/>
      <c r="O266" s="52"/>
      <c r="P266" s="52"/>
      <c r="Q266" s="52"/>
      <c r="R266" s="52"/>
      <c r="S266" s="52"/>
      <c r="T266" s="52"/>
      <c r="U266" s="52"/>
      <c r="V266" s="52"/>
      <c r="W266" s="52"/>
      <c r="X266" s="52"/>
      <c r="Y266" s="52"/>
      <c r="Z266" s="52"/>
      <c r="AA266" s="52"/>
      <c r="AB266" s="52"/>
      <c r="AC266" s="52"/>
      <c r="AD266" s="52"/>
      <c r="AE266" s="52"/>
      <c r="AF266" s="52"/>
      <c r="AG266" s="52"/>
      <c r="AH266" s="52"/>
      <c r="AI266" s="52"/>
      <c r="AJ266" s="52"/>
      <c r="AK266" s="52"/>
      <c r="AL266" s="52"/>
      <c r="AM266" s="52"/>
      <c r="AN266" s="52"/>
      <c r="AO266" s="52"/>
      <c r="AP266" s="46"/>
      <c r="AQ266" s="46"/>
      <c r="AR266" s="46"/>
      <c r="AS266" s="46"/>
      <c r="AT266" s="46"/>
      <c r="AU266" s="46"/>
      <c r="AV266" s="46"/>
      <c r="AW266" s="46"/>
      <c r="AX266" s="46"/>
      <c r="AY266" s="46"/>
      <c r="AZ266" s="46"/>
      <c r="BA266" s="47"/>
      <c r="BB266" s="2" t="str">
        <f t="shared" si="1"/>
        <v>||</v>
      </c>
      <c r="BC266" s="137"/>
      <c r="BD266" s="62"/>
      <c r="BE266" s="62"/>
      <c r="BF266" s="17"/>
      <c r="BG266" s="62"/>
      <c r="BH266" s="62"/>
      <c r="BI266" s="62"/>
      <c r="BJ266" s="17"/>
      <c r="BK266" s="17"/>
    </row>
    <row r="267" spans="1:63" outlineLevel="1" x14ac:dyDescent="0.35">
      <c r="A267" s="17"/>
      <c r="B267" s="178"/>
      <c r="C267" s="179"/>
      <c r="D267" s="141"/>
      <c r="E267" s="123"/>
      <c r="F267" s="52"/>
      <c r="G267" s="52"/>
      <c r="H267" s="52"/>
      <c r="I267" s="52"/>
      <c r="J267" s="52"/>
      <c r="K267" s="52"/>
      <c r="L267" s="52"/>
      <c r="M267" s="52"/>
      <c r="N267" s="52"/>
      <c r="O267" s="52"/>
      <c r="P267" s="52"/>
      <c r="Q267" s="52"/>
      <c r="R267" s="52"/>
      <c r="S267" s="52"/>
      <c r="T267" s="52"/>
      <c r="U267" s="52"/>
      <c r="V267" s="52"/>
      <c r="W267" s="52"/>
      <c r="X267" s="52"/>
      <c r="Y267" s="52"/>
      <c r="Z267" s="52"/>
      <c r="AA267" s="52"/>
      <c r="AB267" s="52"/>
      <c r="AC267" s="52"/>
      <c r="AD267" s="52"/>
      <c r="AE267" s="52"/>
      <c r="AF267" s="52"/>
      <c r="AG267" s="52"/>
      <c r="AH267" s="52"/>
      <c r="AI267" s="52"/>
      <c r="AJ267" s="52"/>
      <c r="AK267" s="52"/>
      <c r="AL267" s="52"/>
      <c r="AM267" s="52"/>
      <c r="AN267" s="52"/>
      <c r="AO267" s="52"/>
      <c r="AP267" s="46"/>
      <c r="AQ267" s="46"/>
      <c r="AR267" s="46"/>
      <c r="AS267" s="46"/>
      <c r="AT267" s="46"/>
      <c r="AU267" s="46"/>
      <c r="AV267" s="46"/>
      <c r="AW267" s="46"/>
      <c r="AX267" s="46"/>
      <c r="AY267" s="46"/>
      <c r="AZ267" s="46"/>
      <c r="BA267" s="47"/>
      <c r="BB267" s="2" t="str">
        <f t="shared" si="1"/>
        <v>||</v>
      </c>
      <c r="BC267" s="137"/>
      <c r="BD267" s="57"/>
      <c r="BE267" s="57"/>
      <c r="BF267" s="17"/>
      <c r="BG267" s="57"/>
      <c r="BH267" s="57"/>
      <c r="BI267" s="57"/>
      <c r="BJ267" s="57"/>
      <c r="BK267" s="57"/>
    </row>
    <row r="268" spans="1:63" outlineLevel="1" x14ac:dyDescent="0.35">
      <c r="A268" s="17"/>
      <c r="B268" s="178"/>
      <c r="C268" s="179"/>
      <c r="D268" s="141"/>
      <c r="E268" s="123"/>
      <c r="F268" s="52"/>
      <c r="G268" s="52"/>
      <c r="H268" s="52"/>
      <c r="I268" s="52"/>
      <c r="J268" s="52"/>
      <c r="K268" s="52"/>
      <c r="L268" s="52"/>
      <c r="M268" s="52"/>
      <c r="N268" s="52"/>
      <c r="O268" s="52"/>
      <c r="P268" s="52"/>
      <c r="Q268" s="52"/>
      <c r="R268" s="52"/>
      <c r="S268" s="52"/>
      <c r="T268" s="52"/>
      <c r="U268" s="52"/>
      <c r="V268" s="52"/>
      <c r="W268" s="52"/>
      <c r="X268" s="52"/>
      <c r="Y268" s="52"/>
      <c r="Z268" s="52"/>
      <c r="AA268" s="52"/>
      <c r="AB268" s="52"/>
      <c r="AC268" s="52"/>
      <c r="AD268" s="52"/>
      <c r="AE268" s="52"/>
      <c r="AF268" s="52"/>
      <c r="AG268" s="52"/>
      <c r="AH268" s="52"/>
      <c r="AI268" s="52"/>
      <c r="AJ268" s="52"/>
      <c r="AK268" s="52"/>
      <c r="AL268" s="52"/>
      <c r="AM268" s="52"/>
      <c r="AN268" s="52"/>
      <c r="AO268" s="52"/>
      <c r="AP268" s="46"/>
      <c r="AQ268" s="46"/>
      <c r="AR268" s="46"/>
      <c r="AS268" s="46"/>
      <c r="AT268" s="46"/>
      <c r="AU268" s="46"/>
      <c r="AV268" s="46"/>
      <c r="AW268" s="46"/>
      <c r="AX268" s="46"/>
      <c r="AY268" s="46"/>
      <c r="AZ268" s="46"/>
      <c r="BA268" s="47"/>
      <c r="BB268" s="2" t="str">
        <f t="shared" ref="BB268" si="2">CONCATENATE(B268,"|","|",D268)</f>
        <v>||</v>
      </c>
      <c r="BC268" s="137"/>
      <c r="BD268" s="62"/>
      <c r="BE268" s="62"/>
      <c r="BF268" s="17"/>
      <c r="BG268" s="62"/>
      <c r="BH268" s="62"/>
      <c r="BI268" s="62"/>
      <c r="BJ268" s="17"/>
      <c r="BK268" s="17"/>
    </row>
    <row r="269" spans="1:63" outlineLevel="1" x14ac:dyDescent="0.35">
      <c r="A269" s="17"/>
      <c r="B269" s="178"/>
      <c r="C269" s="179"/>
      <c r="D269" s="141"/>
      <c r="E269" s="123"/>
      <c r="F269" s="52"/>
      <c r="G269" s="52"/>
      <c r="H269" s="52"/>
      <c r="I269" s="52"/>
      <c r="J269" s="52"/>
      <c r="K269" s="52"/>
      <c r="L269" s="52"/>
      <c r="M269" s="52"/>
      <c r="N269" s="52"/>
      <c r="O269" s="52"/>
      <c r="P269" s="52"/>
      <c r="Q269" s="52"/>
      <c r="R269" s="52"/>
      <c r="S269" s="52"/>
      <c r="T269" s="52"/>
      <c r="U269" s="52"/>
      <c r="V269" s="52"/>
      <c r="W269" s="52"/>
      <c r="X269" s="52"/>
      <c r="Y269" s="52"/>
      <c r="Z269" s="52"/>
      <c r="AA269" s="52"/>
      <c r="AB269" s="52"/>
      <c r="AC269" s="52"/>
      <c r="AD269" s="52"/>
      <c r="AE269" s="52"/>
      <c r="AF269" s="52"/>
      <c r="AG269" s="52"/>
      <c r="AH269" s="52"/>
      <c r="AI269" s="52"/>
      <c r="AJ269" s="52"/>
      <c r="AK269" s="52"/>
      <c r="AL269" s="52"/>
      <c r="AM269" s="52"/>
      <c r="AN269" s="52"/>
      <c r="AO269" s="52"/>
      <c r="AP269" s="46"/>
      <c r="AQ269" s="46"/>
      <c r="AR269" s="46"/>
      <c r="AS269" s="46"/>
      <c r="AT269" s="46"/>
      <c r="AU269" s="46"/>
      <c r="AV269" s="46"/>
      <c r="AW269" s="46"/>
      <c r="AX269" s="46"/>
      <c r="AY269" s="46"/>
      <c r="AZ269" s="46"/>
      <c r="BA269" s="47"/>
      <c r="BB269" s="2" t="str">
        <f t="shared" si="1"/>
        <v>||</v>
      </c>
      <c r="BC269" s="137"/>
      <c r="BD269" s="62"/>
      <c r="BE269" s="62"/>
      <c r="BF269" s="17"/>
      <c r="BG269" s="62"/>
      <c r="BH269" s="62"/>
      <c r="BI269" s="62"/>
      <c r="BJ269" s="17"/>
      <c r="BK269" s="17"/>
    </row>
    <row r="270" spans="1:63" outlineLevel="1" x14ac:dyDescent="0.35">
      <c r="A270" s="17"/>
      <c r="B270" s="178"/>
      <c r="C270" s="179"/>
      <c r="D270" s="141"/>
      <c r="E270" s="123"/>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c r="AE270" s="52"/>
      <c r="AF270" s="52"/>
      <c r="AG270" s="52"/>
      <c r="AH270" s="52"/>
      <c r="AI270" s="52"/>
      <c r="AJ270" s="52"/>
      <c r="AK270" s="52"/>
      <c r="AL270" s="52"/>
      <c r="AM270" s="52"/>
      <c r="AN270" s="52"/>
      <c r="AO270" s="52"/>
      <c r="AP270" s="46"/>
      <c r="AQ270" s="46"/>
      <c r="AR270" s="46"/>
      <c r="AS270" s="46"/>
      <c r="AT270" s="46"/>
      <c r="AU270" s="46"/>
      <c r="AV270" s="46"/>
      <c r="AW270" s="46"/>
      <c r="AX270" s="46"/>
      <c r="AY270" s="46"/>
      <c r="AZ270" s="46"/>
      <c r="BA270" s="47"/>
      <c r="BB270" s="2" t="str">
        <f t="shared" si="1"/>
        <v>||</v>
      </c>
      <c r="BC270" s="137"/>
      <c r="BD270" s="57"/>
      <c r="BE270" s="57"/>
      <c r="BF270" s="17"/>
      <c r="BG270" s="57"/>
      <c r="BH270" s="57"/>
      <c r="BI270" s="57"/>
      <c r="BJ270" s="57"/>
      <c r="BK270" s="57"/>
    </row>
    <row r="271" spans="1:63" outlineLevel="1" x14ac:dyDescent="0.35">
      <c r="A271" s="17"/>
      <c r="B271" s="178"/>
      <c r="C271" s="179"/>
      <c r="D271" s="141"/>
      <c r="E271" s="123"/>
      <c r="F271" s="52"/>
      <c r="G271" s="52"/>
      <c r="H271" s="52"/>
      <c r="I271" s="52"/>
      <c r="J271" s="52"/>
      <c r="K271" s="52"/>
      <c r="L271" s="52"/>
      <c r="M271" s="52"/>
      <c r="N271" s="52"/>
      <c r="O271" s="52"/>
      <c r="P271" s="52"/>
      <c r="Q271" s="52"/>
      <c r="R271" s="52"/>
      <c r="S271" s="52"/>
      <c r="T271" s="52"/>
      <c r="U271" s="52"/>
      <c r="V271" s="52"/>
      <c r="W271" s="52"/>
      <c r="X271" s="52"/>
      <c r="Y271" s="52"/>
      <c r="Z271" s="52"/>
      <c r="AA271" s="52"/>
      <c r="AB271" s="52"/>
      <c r="AC271" s="52"/>
      <c r="AD271" s="52"/>
      <c r="AE271" s="52"/>
      <c r="AF271" s="52"/>
      <c r="AG271" s="52"/>
      <c r="AH271" s="52"/>
      <c r="AI271" s="52"/>
      <c r="AJ271" s="52"/>
      <c r="AK271" s="52"/>
      <c r="AL271" s="52"/>
      <c r="AM271" s="52"/>
      <c r="AN271" s="52"/>
      <c r="AO271" s="52"/>
      <c r="AP271" s="46"/>
      <c r="AQ271" s="46"/>
      <c r="AR271" s="46"/>
      <c r="AS271" s="46"/>
      <c r="AT271" s="46"/>
      <c r="AU271" s="46"/>
      <c r="AV271" s="46"/>
      <c r="AW271" s="46"/>
      <c r="AX271" s="46"/>
      <c r="AY271" s="46"/>
      <c r="AZ271" s="46"/>
      <c r="BA271" s="47"/>
      <c r="BB271" s="2" t="str">
        <f t="shared" si="1"/>
        <v>||</v>
      </c>
      <c r="BC271" s="137"/>
      <c r="BD271" s="57"/>
      <c r="BE271" s="57"/>
      <c r="BF271" s="17"/>
      <c r="BG271" s="57"/>
      <c r="BH271" s="57"/>
      <c r="BI271" s="57"/>
      <c r="BJ271" s="57"/>
      <c r="BK271" s="57"/>
    </row>
    <row r="272" spans="1:63" outlineLevel="1" x14ac:dyDescent="0.35">
      <c r="A272" s="17"/>
      <c r="B272" s="178"/>
      <c r="C272" s="179"/>
      <c r="D272" s="141"/>
      <c r="E272" s="123"/>
      <c r="F272" s="52"/>
      <c r="G272" s="52"/>
      <c r="H272" s="52"/>
      <c r="I272" s="52"/>
      <c r="J272" s="52"/>
      <c r="K272" s="52"/>
      <c r="L272" s="52"/>
      <c r="M272" s="52"/>
      <c r="N272" s="52"/>
      <c r="O272" s="52"/>
      <c r="P272" s="52"/>
      <c r="Q272" s="52"/>
      <c r="R272" s="52"/>
      <c r="S272" s="52"/>
      <c r="T272" s="52"/>
      <c r="U272" s="52"/>
      <c r="V272" s="52"/>
      <c r="W272" s="52"/>
      <c r="X272" s="52"/>
      <c r="Y272" s="52"/>
      <c r="Z272" s="52"/>
      <c r="AA272" s="52"/>
      <c r="AB272" s="52"/>
      <c r="AC272" s="52"/>
      <c r="AD272" s="52"/>
      <c r="AE272" s="52"/>
      <c r="AF272" s="52"/>
      <c r="AG272" s="52"/>
      <c r="AH272" s="52"/>
      <c r="AI272" s="52"/>
      <c r="AJ272" s="52"/>
      <c r="AK272" s="52"/>
      <c r="AL272" s="52"/>
      <c r="AM272" s="52"/>
      <c r="AN272" s="52"/>
      <c r="AO272" s="52"/>
      <c r="AP272" s="46"/>
      <c r="AQ272" s="46"/>
      <c r="AR272" s="46"/>
      <c r="AS272" s="46"/>
      <c r="AT272" s="46"/>
      <c r="AU272" s="46"/>
      <c r="AV272" s="46"/>
      <c r="AW272" s="46"/>
      <c r="AX272" s="46"/>
      <c r="AY272" s="46"/>
      <c r="AZ272" s="46"/>
      <c r="BA272" s="47"/>
      <c r="BB272" s="2" t="str">
        <f t="shared" si="1"/>
        <v>||</v>
      </c>
      <c r="BC272" s="137"/>
      <c r="BD272" s="57"/>
      <c r="BE272" s="57"/>
      <c r="BF272" s="17"/>
      <c r="BG272" s="57"/>
      <c r="BH272" s="57"/>
      <c r="BI272" s="57"/>
      <c r="BJ272" s="57"/>
      <c r="BK272" s="57"/>
    </row>
    <row r="273" spans="1:63" outlineLevel="1" x14ac:dyDescent="0.35">
      <c r="A273" s="17"/>
      <c r="B273" s="178"/>
      <c r="C273" s="179"/>
      <c r="D273" s="141"/>
      <c r="E273" s="123"/>
      <c r="F273" s="52"/>
      <c r="G273" s="52"/>
      <c r="H273" s="52"/>
      <c r="I273" s="52"/>
      <c r="J273" s="52"/>
      <c r="K273" s="52"/>
      <c r="L273" s="52"/>
      <c r="M273" s="52"/>
      <c r="N273" s="52"/>
      <c r="O273" s="52"/>
      <c r="P273" s="52"/>
      <c r="Q273" s="52"/>
      <c r="R273" s="52"/>
      <c r="S273" s="52"/>
      <c r="T273" s="52"/>
      <c r="U273" s="52"/>
      <c r="V273" s="52"/>
      <c r="W273" s="52"/>
      <c r="X273" s="52"/>
      <c r="Y273" s="52"/>
      <c r="Z273" s="52"/>
      <c r="AA273" s="52"/>
      <c r="AB273" s="52"/>
      <c r="AC273" s="52"/>
      <c r="AD273" s="52"/>
      <c r="AE273" s="52"/>
      <c r="AF273" s="52"/>
      <c r="AG273" s="52"/>
      <c r="AH273" s="52"/>
      <c r="AI273" s="52"/>
      <c r="AJ273" s="52"/>
      <c r="AK273" s="52"/>
      <c r="AL273" s="52"/>
      <c r="AM273" s="52"/>
      <c r="AN273" s="52"/>
      <c r="AO273" s="52"/>
      <c r="AP273" s="46"/>
      <c r="AQ273" s="46"/>
      <c r="AR273" s="46"/>
      <c r="AS273" s="46"/>
      <c r="AT273" s="46"/>
      <c r="AU273" s="46"/>
      <c r="AV273" s="46"/>
      <c r="AW273" s="46"/>
      <c r="AX273" s="46"/>
      <c r="AY273" s="46"/>
      <c r="AZ273" s="46"/>
      <c r="BA273" s="47"/>
      <c r="BB273" s="2" t="str">
        <f t="shared" si="1"/>
        <v>||</v>
      </c>
      <c r="BC273" s="137"/>
      <c r="BD273" s="57"/>
      <c r="BE273" s="57"/>
      <c r="BF273" s="17"/>
      <c r="BG273" s="57"/>
      <c r="BH273" s="57"/>
      <c r="BI273" s="57"/>
      <c r="BJ273" s="57"/>
      <c r="BK273" s="57"/>
    </row>
    <row r="274" spans="1:63" outlineLevel="1" x14ac:dyDescent="0.35">
      <c r="A274" s="17"/>
      <c r="B274" s="178"/>
      <c r="C274" s="179"/>
      <c r="D274" s="141"/>
      <c r="E274" s="123"/>
      <c r="F274" s="52"/>
      <c r="G274" s="52"/>
      <c r="H274" s="52"/>
      <c r="I274" s="52"/>
      <c r="J274" s="52"/>
      <c r="K274" s="52"/>
      <c r="L274" s="52"/>
      <c r="M274" s="52"/>
      <c r="N274" s="52"/>
      <c r="O274" s="52"/>
      <c r="P274" s="52"/>
      <c r="Q274" s="52"/>
      <c r="R274" s="52"/>
      <c r="S274" s="52"/>
      <c r="T274" s="52"/>
      <c r="U274" s="52"/>
      <c r="V274" s="52"/>
      <c r="W274" s="52"/>
      <c r="X274" s="52"/>
      <c r="Y274" s="52"/>
      <c r="Z274" s="52"/>
      <c r="AA274" s="52"/>
      <c r="AB274" s="52"/>
      <c r="AC274" s="52"/>
      <c r="AD274" s="52"/>
      <c r="AE274" s="52"/>
      <c r="AF274" s="52"/>
      <c r="AG274" s="52"/>
      <c r="AH274" s="52"/>
      <c r="AI274" s="52"/>
      <c r="AJ274" s="52"/>
      <c r="AK274" s="52"/>
      <c r="AL274" s="52"/>
      <c r="AM274" s="52"/>
      <c r="AN274" s="52"/>
      <c r="AO274" s="52"/>
      <c r="AP274" s="46"/>
      <c r="AQ274" s="46"/>
      <c r="AR274" s="46"/>
      <c r="AS274" s="46"/>
      <c r="AT274" s="46"/>
      <c r="AU274" s="46"/>
      <c r="AV274" s="46"/>
      <c r="AW274" s="46"/>
      <c r="AX274" s="46"/>
      <c r="AY274" s="46"/>
      <c r="AZ274" s="46"/>
      <c r="BA274" s="47"/>
      <c r="BB274" s="2" t="str">
        <f t="shared" si="1"/>
        <v>||</v>
      </c>
      <c r="BC274" s="137"/>
      <c r="BD274" s="57"/>
      <c r="BE274" s="57"/>
      <c r="BF274" s="17"/>
      <c r="BG274" s="57"/>
      <c r="BH274" s="57"/>
      <c r="BI274" s="57"/>
      <c r="BJ274" s="57"/>
      <c r="BK274" s="57"/>
    </row>
    <row r="275" spans="1:63" outlineLevel="1" x14ac:dyDescent="0.35">
      <c r="A275" s="17"/>
      <c r="B275" s="178"/>
      <c r="C275" s="179"/>
      <c r="D275" s="141"/>
      <c r="E275" s="123"/>
      <c r="F275" s="52"/>
      <c r="G275" s="52"/>
      <c r="H275" s="52"/>
      <c r="I275" s="52"/>
      <c r="J275" s="52"/>
      <c r="K275" s="52"/>
      <c r="L275" s="52"/>
      <c r="M275" s="52"/>
      <c r="N275" s="52"/>
      <c r="O275" s="52"/>
      <c r="P275" s="52"/>
      <c r="Q275" s="52"/>
      <c r="R275" s="52"/>
      <c r="S275" s="52"/>
      <c r="T275" s="52"/>
      <c r="U275" s="52"/>
      <c r="V275" s="52"/>
      <c r="W275" s="52"/>
      <c r="X275" s="52"/>
      <c r="Y275" s="52"/>
      <c r="Z275" s="52"/>
      <c r="AA275" s="52"/>
      <c r="AB275" s="52"/>
      <c r="AC275" s="52"/>
      <c r="AD275" s="52"/>
      <c r="AE275" s="52"/>
      <c r="AF275" s="52"/>
      <c r="AG275" s="52"/>
      <c r="AH275" s="52"/>
      <c r="AI275" s="52"/>
      <c r="AJ275" s="52"/>
      <c r="AK275" s="52"/>
      <c r="AL275" s="52"/>
      <c r="AM275" s="52"/>
      <c r="AN275" s="52"/>
      <c r="AO275" s="52"/>
      <c r="AP275" s="46"/>
      <c r="AQ275" s="46"/>
      <c r="AR275" s="46"/>
      <c r="AS275" s="46"/>
      <c r="AT275" s="46"/>
      <c r="AU275" s="46"/>
      <c r="AV275" s="46"/>
      <c r="AW275" s="46"/>
      <c r="AX275" s="46"/>
      <c r="AY275" s="46"/>
      <c r="AZ275" s="46"/>
      <c r="BA275" s="47"/>
      <c r="BB275" s="2" t="str">
        <f t="shared" si="1"/>
        <v>||</v>
      </c>
      <c r="BC275" s="137"/>
      <c r="BD275" s="57"/>
      <c r="BE275" s="57"/>
      <c r="BF275" s="17"/>
      <c r="BG275" s="57"/>
      <c r="BH275" s="57"/>
      <c r="BI275" s="57"/>
      <c r="BJ275" s="57"/>
      <c r="BK275" s="57"/>
    </row>
    <row r="276" spans="1:63" outlineLevel="1" x14ac:dyDescent="0.35">
      <c r="A276" s="17"/>
      <c r="B276" s="178"/>
      <c r="C276" s="179"/>
      <c r="D276" s="141"/>
      <c r="E276" s="123"/>
      <c r="F276" s="52"/>
      <c r="G276" s="52"/>
      <c r="H276" s="52"/>
      <c r="I276" s="52"/>
      <c r="J276" s="52"/>
      <c r="K276" s="52"/>
      <c r="L276" s="52"/>
      <c r="M276" s="52"/>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52"/>
      <c r="AK276" s="52"/>
      <c r="AL276" s="52"/>
      <c r="AM276" s="52"/>
      <c r="AN276" s="52"/>
      <c r="AO276" s="52"/>
      <c r="AP276" s="46"/>
      <c r="AQ276" s="46"/>
      <c r="AR276" s="46"/>
      <c r="AS276" s="46"/>
      <c r="AT276" s="46"/>
      <c r="AU276" s="46"/>
      <c r="AV276" s="46"/>
      <c r="AW276" s="46"/>
      <c r="AX276" s="46"/>
      <c r="AY276" s="46"/>
      <c r="AZ276" s="46"/>
      <c r="BA276" s="47"/>
      <c r="BB276" s="2" t="str">
        <f t="shared" si="1"/>
        <v>||</v>
      </c>
      <c r="BC276" s="137"/>
      <c r="BD276" s="57"/>
      <c r="BE276" s="57"/>
      <c r="BF276" s="17"/>
      <c r="BG276" s="57"/>
      <c r="BH276" s="57"/>
      <c r="BI276" s="57"/>
      <c r="BJ276" s="57"/>
      <c r="BK276" s="57"/>
    </row>
    <row r="277" spans="1:63" outlineLevel="1" x14ac:dyDescent="0.35">
      <c r="A277" s="17"/>
      <c r="B277" s="178"/>
      <c r="C277" s="179"/>
      <c r="D277" s="141"/>
      <c r="E277" s="123"/>
      <c r="F277" s="52"/>
      <c r="G277" s="52"/>
      <c r="H277" s="52"/>
      <c r="I277" s="52"/>
      <c r="J277" s="52"/>
      <c r="K277" s="52"/>
      <c r="L277" s="52"/>
      <c r="M277" s="52"/>
      <c r="N277" s="52"/>
      <c r="O277" s="52"/>
      <c r="P277" s="52"/>
      <c r="Q277" s="52"/>
      <c r="R277" s="52"/>
      <c r="S277" s="52"/>
      <c r="T277" s="52"/>
      <c r="U277" s="52"/>
      <c r="V277" s="52"/>
      <c r="W277" s="52"/>
      <c r="X277" s="52"/>
      <c r="Y277" s="52"/>
      <c r="Z277" s="52"/>
      <c r="AA277" s="52"/>
      <c r="AB277" s="52"/>
      <c r="AC277" s="52"/>
      <c r="AD277" s="52"/>
      <c r="AE277" s="52"/>
      <c r="AF277" s="52"/>
      <c r="AG277" s="52"/>
      <c r="AH277" s="52"/>
      <c r="AI277" s="52"/>
      <c r="AJ277" s="52"/>
      <c r="AK277" s="52"/>
      <c r="AL277" s="52"/>
      <c r="AM277" s="52"/>
      <c r="AN277" s="52"/>
      <c r="AO277" s="52"/>
      <c r="AP277" s="46"/>
      <c r="AQ277" s="46"/>
      <c r="AR277" s="46"/>
      <c r="AS277" s="46"/>
      <c r="AT277" s="46"/>
      <c r="AU277" s="46"/>
      <c r="AV277" s="46"/>
      <c r="AW277" s="46"/>
      <c r="AX277" s="46"/>
      <c r="AY277" s="46"/>
      <c r="AZ277" s="46"/>
      <c r="BA277" s="47"/>
      <c r="BB277" s="2" t="str">
        <f t="shared" si="1"/>
        <v>||</v>
      </c>
      <c r="BC277" s="137"/>
      <c r="BD277" s="57"/>
      <c r="BE277" s="57"/>
      <c r="BF277" s="17"/>
      <c r="BG277" s="57"/>
      <c r="BH277" s="57"/>
      <c r="BI277" s="57"/>
      <c r="BJ277" s="57"/>
      <c r="BK277" s="57"/>
    </row>
    <row r="278" spans="1:63" outlineLevel="1" x14ac:dyDescent="0.35">
      <c r="A278" s="17"/>
      <c r="B278" s="178"/>
      <c r="C278" s="179"/>
      <c r="D278" s="141"/>
      <c r="E278" s="123"/>
      <c r="F278" s="52"/>
      <c r="G278" s="52"/>
      <c r="H278" s="52"/>
      <c r="I278" s="52"/>
      <c r="J278" s="52"/>
      <c r="K278" s="52"/>
      <c r="L278" s="52"/>
      <c r="M278" s="52"/>
      <c r="N278" s="52"/>
      <c r="O278" s="52"/>
      <c r="P278" s="52"/>
      <c r="Q278" s="52"/>
      <c r="R278" s="52"/>
      <c r="S278" s="52"/>
      <c r="T278" s="52"/>
      <c r="U278" s="52"/>
      <c r="V278" s="52"/>
      <c r="W278" s="52"/>
      <c r="X278" s="52"/>
      <c r="Y278" s="52"/>
      <c r="Z278" s="52"/>
      <c r="AA278" s="52"/>
      <c r="AB278" s="52"/>
      <c r="AC278" s="52"/>
      <c r="AD278" s="52"/>
      <c r="AE278" s="52"/>
      <c r="AF278" s="52"/>
      <c r="AG278" s="52"/>
      <c r="AH278" s="52"/>
      <c r="AI278" s="52"/>
      <c r="AJ278" s="52"/>
      <c r="AK278" s="52"/>
      <c r="AL278" s="52"/>
      <c r="AM278" s="52"/>
      <c r="AN278" s="52"/>
      <c r="AO278" s="52"/>
      <c r="AP278" s="46"/>
      <c r="AQ278" s="46"/>
      <c r="AR278" s="46"/>
      <c r="AS278" s="46"/>
      <c r="AT278" s="46"/>
      <c r="AU278" s="46"/>
      <c r="AV278" s="46"/>
      <c r="AW278" s="46"/>
      <c r="AX278" s="46"/>
      <c r="AY278" s="46"/>
      <c r="AZ278" s="46"/>
      <c r="BA278" s="47"/>
      <c r="BB278" s="2" t="str">
        <f t="shared" si="1"/>
        <v>||</v>
      </c>
      <c r="BC278" s="137"/>
      <c r="BD278" s="57"/>
      <c r="BE278" s="57"/>
      <c r="BF278" s="17"/>
      <c r="BG278" s="57"/>
      <c r="BH278" s="57"/>
      <c r="BI278" s="57"/>
      <c r="BJ278" s="57"/>
      <c r="BK278" s="57"/>
    </row>
    <row r="279" spans="1:63" outlineLevel="1" x14ac:dyDescent="0.35">
      <c r="A279" s="17"/>
      <c r="B279" s="178"/>
      <c r="C279" s="179"/>
      <c r="D279" s="141"/>
      <c r="E279" s="123"/>
      <c r="F279" s="52"/>
      <c r="G279" s="52"/>
      <c r="H279" s="52"/>
      <c r="I279" s="52"/>
      <c r="J279" s="52"/>
      <c r="K279" s="52"/>
      <c r="L279" s="52"/>
      <c r="M279" s="52"/>
      <c r="N279" s="52"/>
      <c r="O279" s="52"/>
      <c r="P279" s="52"/>
      <c r="Q279" s="52"/>
      <c r="R279" s="52"/>
      <c r="S279" s="52"/>
      <c r="T279" s="52"/>
      <c r="U279" s="52"/>
      <c r="V279" s="52"/>
      <c r="W279" s="52"/>
      <c r="X279" s="52"/>
      <c r="Y279" s="52"/>
      <c r="Z279" s="52"/>
      <c r="AA279" s="52"/>
      <c r="AB279" s="52"/>
      <c r="AC279" s="52"/>
      <c r="AD279" s="52"/>
      <c r="AE279" s="52"/>
      <c r="AF279" s="52"/>
      <c r="AG279" s="52"/>
      <c r="AH279" s="52"/>
      <c r="AI279" s="52"/>
      <c r="AJ279" s="52"/>
      <c r="AK279" s="52"/>
      <c r="AL279" s="52"/>
      <c r="AM279" s="52"/>
      <c r="AN279" s="52"/>
      <c r="AO279" s="52"/>
      <c r="AP279" s="46"/>
      <c r="AQ279" s="46"/>
      <c r="AR279" s="46"/>
      <c r="AS279" s="46"/>
      <c r="AT279" s="46"/>
      <c r="AU279" s="46"/>
      <c r="AV279" s="46"/>
      <c r="AW279" s="46"/>
      <c r="AX279" s="46"/>
      <c r="AY279" s="46"/>
      <c r="AZ279" s="46"/>
      <c r="BA279" s="47"/>
      <c r="BB279" s="2" t="str">
        <f t="shared" si="1"/>
        <v>||</v>
      </c>
      <c r="BC279" s="137"/>
      <c r="BD279" s="57"/>
      <c r="BE279" s="57"/>
      <c r="BF279" s="17"/>
      <c r="BG279" s="57"/>
      <c r="BH279" s="57"/>
      <c r="BI279" s="57"/>
      <c r="BJ279" s="57"/>
      <c r="BK279" s="57"/>
    </row>
    <row r="280" spans="1:63" outlineLevel="1" x14ac:dyDescent="0.35">
      <c r="A280" s="17"/>
      <c r="B280" s="178"/>
      <c r="C280" s="179"/>
      <c r="D280" s="141"/>
      <c r="E280" s="123"/>
      <c r="F280" s="52"/>
      <c r="G280" s="52"/>
      <c r="H280" s="52"/>
      <c r="I280" s="52"/>
      <c r="J280" s="52"/>
      <c r="K280" s="52"/>
      <c r="L280" s="52"/>
      <c r="M280" s="52"/>
      <c r="N280" s="52"/>
      <c r="O280" s="52"/>
      <c r="P280" s="52"/>
      <c r="Q280" s="52"/>
      <c r="R280" s="52"/>
      <c r="S280" s="52"/>
      <c r="T280" s="52"/>
      <c r="U280" s="52"/>
      <c r="V280" s="52"/>
      <c r="W280" s="52"/>
      <c r="X280" s="52"/>
      <c r="Y280" s="52"/>
      <c r="Z280" s="52"/>
      <c r="AA280" s="52"/>
      <c r="AB280" s="52"/>
      <c r="AC280" s="52"/>
      <c r="AD280" s="52"/>
      <c r="AE280" s="52"/>
      <c r="AF280" s="52"/>
      <c r="AG280" s="52"/>
      <c r="AH280" s="52"/>
      <c r="AI280" s="52"/>
      <c r="AJ280" s="52"/>
      <c r="AK280" s="52"/>
      <c r="AL280" s="52"/>
      <c r="AM280" s="52"/>
      <c r="AN280" s="52"/>
      <c r="AO280" s="52"/>
      <c r="AP280" s="46"/>
      <c r="AQ280" s="46"/>
      <c r="AR280" s="46"/>
      <c r="AS280" s="46"/>
      <c r="AT280" s="46"/>
      <c r="AU280" s="46"/>
      <c r="AV280" s="46"/>
      <c r="AW280" s="46"/>
      <c r="AX280" s="46"/>
      <c r="AY280" s="46"/>
      <c r="AZ280" s="46"/>
      <c r="BA280" s="47"/>
      <c r="BB280" s="2" t="str">
        <f t="shared" si="1"/>
        <v>||</v>
      </c>
      <c r="BC280" s="137"/>
      <c r="BD280" s="57"/>
      <c r="BE280" s="57"/>
      <c r="BF280" s="17"/>
      <c r="BG280" s="57"/>
      <c r="BH280" s="57"/>
      <c r="BI280" s="57"/>
      <c r="BJ280" s="57"/>
      <c r="BK280" s="57"/>
    </row>
    <row r="281" spans="1:63" outlineLevel="1" x14ac:dyDescent="0.35">
      <c r="A281" s="17"/>
      <c r="B281" s="178"/>
      <c r="C281" s="179"/>
      <c r="D281" s="141"/>
      <c r="E281" s="123"/>
      <c r="F281" s="52"/>
      <c r="G281" s="52"/>
      <c r="H281" s="52"/>
      <c r="I281" s="52"/>
      <c r="J281" s="52"/>
      <c r="K281" s="52"/>
      <c r="L281" s="52"/>
      <c r="M281" s="52"/>
      <c r="N281" s="52"/>
      <c r="O281" s="52"/>
      <c r="P281" s="52"/>
      <c r="Q281" s="52"/>
      <c r="R281" s="52"/>
      <c r="S281" s="52"/>
      <c r="T281" s="52"/>
      <c r="U281" s="52"/>
      <c r="V281" s="52"/>
      <c r="W281" s="52"/>
      <c r="X281" s="52"/>
      <c r="Y281" s="52"/>
      <c r="Z281" s="52"/>
      <c r="AA281" s="52"/>
      <c r="AB281" s="52"/>
      <c r="AC281" s="52"/>
      <c r="AD281" s="52"/>
      <c r="AE281" s="52"/>
      <c r="AF281" s="52"/>
      <c r="AG281" s="52"/>
      <c r="AH281" s="52"/>
      <c r="AI281" s="52"/>
      <c r="AJ281" s="52"/>
      <c r="AK281" s="52"/>
      <c r="AL281" s="52"/>
      <c r="AM281" s="52"/>
      <c r="AN281" s="52"/>
      <c r="AO281" s="52"/>
      <c r="AP281" s="46"/>
      <c r="AQ281" s="46"/>
      <c r="AR281" s="46"/>
      <c r="AS281" s="46"/>
      <c r="AT281" s="46"/>
      <c r="AU281" s="46"/>
      <c r="AV281" s="46"/>
      <c r="AW281" s="46"/>
      <c r="AX281" s="46"/>
      <c r="AY281" s="46"/>
      <c r="AZ281" s="46"/>
      <c r="BA281" s="47"/>
      <c r="BB281" s="2" t="str">
        <f t="shared" si="1"/>
        <v>||</v>
      </c>
      <c r="BC281" s="137"/>
      <c r="BD281" s="57"/>
      <c r="BE281" s="57"/>
      <c r="BF281" s="17"/>
      <c r="BG281" s="57"/>
      <c r="BH281" s="57"/>
      <c r="BI281" s="57"/>
      <c r="BJ281" s="57"/>
      <c r="BK281" s="57"/>
    </row>
    <row r="282" spans="1:63" outlineLevel="1" x14ac:dyDescent="0.35">
      <c r="A282" s="17"/>
      <c r="B282" s="178"/>
      <c r="C282" s="179"/>
      <c r="D282" s="141"/>
      <c r="E282" s="123"/>
      <c r="F282" s="52"/>
      <c r="G282" s="52"/>
      <c r="H282" s="52"/>
      <c r="I282" s="52"/>
      <c r="J282" s="52"/>
      <c r="K282" s="52"/>
      <c r="L282" s="52"/>
      <c r="M282" s="52"/>
      <c r="N282" s="52"/>
      <c r="O282" s="52"/>
      <c r="P282" s="52"/>
      <c r="Q282" s="52"/>
      <c r="R282" s="52"/>
      <c r="S282" s="52"/>
      <c r="T282" s="52"/>
      <c r="U282" s="52"/>
      <c r="V282" s="52"/>
      <c r="W282" s="52"/>
      <c r="X282" s="52"/>
      <c r="Y282" s="52"/>
      <c r="Z282" s="52"/>
      <c r="AA282" s="52"/>
      <c r="AB282" s="52"/>
      <c r="AC282" s="52"/>
      <c r="AD282" s="52"/>
      <c r="AE282" s="52"/>
      <c r="AF282" s="52"/>
      <c r="AG282" s="52"/>
      <c r="AH282" s="52"/>
      <c r="AI282" s="52"/>
      <c r="AJ282" s="52"/>
      <c r="AK282" s="52"/>
      <c r="AL282" s="52"/>
      <c r="AM282" s="52"/>
      <c r="AN282" s="52"/>
      <c r="AO282" s="52"/>
      <c r="AP282" s="46"/>
      <c r="AQ282" s="46"/>
      <c r="AR282" s="46"/>
      <c r="AS282" s="46"/>
      <c r="AT282" s="46"/>
      <c r="AU282" s="46"/>
      <c r="AV282" s="46"/>
      <c r="AW282" s="46"/>
      <c r="AX282" s="46"/>
      <c r="AY282" s="46"/>
      <c r="AZ282" s="46"/>
      <c r="BA282" s="47"/>
      <c r="BB282" s="2" t="str">
        <f t="shared" si="1"/>
        <v>||</v>
      </c>
      <c r="BC282" s="137"/>
      <c r="BD282" s="57"/>
      <c r="BE282" s="57"/>
      <c r="BF282" s="17"/>
      <c r="BG282" s="57"/>
      <c r="BH282" s="57"/>
      <c r="BI282" s="57"/>
      <c r="BJ282" s="57"/>
      <c r="BK282" s="57"/>
    </row>
    <row r="283" spans="1:63" outlineLevel="1" x14ac:dyDescent="0.35">
      <c r="A283" s="17"/>
      <c r="B283" s="178"/>
      <c r="C283" s="179"/>
      <c r="D283" s="141"/>
      <c r="E283" s="123"/>
      <c r="F283" s="52"/>
      <c r="G283" s="52"/>
      <c r="H283" s="52"/>
      <c r="I283" s="52"/>
      <c r="J283" s="52"/>
      <c r="K283" s="52"/>
      <c r="L283" s="52"/>
      <c r="M283" s="52"/>
      <c r="N283" s="52"/>
      <c r="O283" s="52"/>
      <c r="P283" s="52"/>
      <c r="Q283" s="52"/>
      <c r="R283" s="52"/>
      <c r="S283" s="52"/>
      <c r="T283" s="52"/>
      <c r="U283" s="52"/>
      <c r="V283" s="52"/>
      <c r="W283" s="52"/>
      <c r="X283" s="52"/>
      <c r="Y283" s="52"/>
      <c r="Z283" s="52"/>
      <c r="AA283" s="52"/>
      <c r="AB283" s="52"/>
      <c r="AC283" s="52"/>
      <c r="AD283" s="52"/>
      <c r="AE283" s="52"/>
      <c r="AF283" s="52"/>
      <c r="AG283" s="52"/>
      <c r="AH283" s="52"/>
      <c r="AI283" s="52"/>
      <c r="AJ283" s="52"/>
      <c r="AK283" s="52"/>
      <c r="AL283" s="52"/>
      <c r="AM283" s="52"/>
      <c r="AN283" s="52"/>
      <c r="AO283" s="52"/>
      <c r="AP283" s="46"/>
      <c r="AQ283" s="46"/>
      <c r="AR283" s="46"/>
      <c r="AS283" s="46"/>
      <c r="AT283" s="46"/>
      <c r="AU283" s="46"/>
      <c r="AV283" s="46"/>
      <c r="AW283" s="46"/>
      <c r="AX283" s="46"/>
      <c r="AY283" s="46"/>
      <c r="AZ283" s="46"/>
      <c r="BA283" s="47"/>
      <c r="BB283" s="2" t="str">
        <f t="shared" si="1"/>
        <v>||</v>
      </c>
      <c r="BC283" s="137"/>
      <c r="BD283" s="57"/>
      <c r="BE283" s="57"/>
      <c r="BF283" s="17"/>
      <c r="BG283" s="57"/>
      <c r="BH283" s="57"/>
      <c r="BI283" s="57"/>
      <c r="BJ283" s="57"/>
      <c r="BK283" s="57"/>
    </row>
    <row r="284" spans="1:63" outlineLevel="1" x14ac:dyDescent="0.35">
      <c r="A284" s="17"/>
      <c r="B284" s="178"/>
      <c r="C284" s="179"/>
      <c r="D284" s="141"/>
      <c r="E284" s="123"/>
      <c r="F284" s="52"/>
      <c r="G284" s="52"/>
      <c r="H284" s="52"/>
      <c r="I284" s="52"/>
      <c r="J284" s="52"/>
      <c r="K284" s="52"/>
      <c r="L284" s="52"/>
      <c r="M284" s="52"/>
      <c r="N284" s="52"/>
      <c r="O284" s="52"/>
      <c r="P284" s="52"/>
      <c r="Q284" s="52"/>
      <c r="R284" s="52"/>
      <c r="S284" s="52"/>
      <c r="T284" s="52"/>
      <c r="U284" s="52"/>
      <c r="V284" s="52"/>
      <c r="W284" s="52"/>
      <c r="X284" s="52"/>
      <c r="Y284" s="52"/>
      <c r="Z284" s="52"/>
      <c r="AA284" s="52"/>
      <c r="AB284" s="52"/>
      <c r="AC284" s="52"/>
      <c r="AD284" s="52"/>
      <c r="AE284" s="52"/>
      <c r="AF284" s="52"/>
      <c r="AG284" s="52"/>
      <c r="AH284" s="52"/>
      <c r="AI284" s="52"/>
      <c r="AJ284" s="52"/>
      <c r="AK284" s="52"/>
      <c r="AL284" s="52"/>
      <c r="AM284" s="52"/>
      <c r="AN284" s="52"/>
      <c r="AO284" s="52"/>
      <c r="AP284" s="46"/>
      <c r="AQ284" s="46"/>
      <c r="AR284" s="46"/>
      <c r="AS284" s="46"/>
      <c r="AT284" s="46"/>
      <c r="AU284" s="46"/>
      <c r="AV284" s="46"/>
      <c r="AW284" s="46"/>
      <c r="AX284" s="46"/>
      <c r="AY284" s="46"/>
      <c r="AZ284" s="46"/>
      <c r="BA284" s="47"/>
      <c r="BB284" s="2" t="str">
        <f t="shared" ref="BB284:BB347" si="3">CONCATENATE(B284,"|","|",D284)</f>
        <v>||</v>
      </c>
      <c r="BC284" s="137"/>
      <c r="BD284" s="57"/>
      <c r="BE284" s="57"/>
      <c r="BF284" s="17"/>
      <c r="BG284" s="57"/>
      <c r="BH284" s="57"/>
      <c r="BI284" s="57"/>
      <c r="BJ284" s="57"/>
      <c r="BK284" s="57"/>
    </row>
    <row r="285" spans="1:63" outlineLevel="1" x14ac:dyDescent="0.35">
      <c r="A285" s="17"/>
      <c r="B285" s="178"/>
      <c r="C285" s="179"/>
      <c r="D285" s="141"/>
      <c r="E285" s="123"/>
      <c r="F285" s="52"/>
      <c r="G285" s="52"/>
      <c r="H285" s="52"/>
      <c r="I285" s="52"/>
      <c r="J285" s="52"/>
      <c r="K285" s="52"/>
      <c r="L285" s="52"/>
      <c r="M285" s="52"/>
      <c r="N285" s="52"/>
      <c r="O285" s="52"/>
      <c r="P285" s="52"/>
      <c r="Q285" s="52"/>
      <c r="R285" s="52"/>
      <c r="S285" s="52"/>
      <c r="T285" s="52"/>
      <c r="U285" s="52"/>
      <c r="V285" s="52"/>
      <c r="W285" s="52"/>
      <c r="X285" s="52"/>
      <c r="Y285" s="52"/>
      <c r="Z285" s="52"/>
      <c r="AA285" s="52"/>
      <c r="AB285" s="52"/>
      <c r="AC285" s="52"/>
      <c r="AD285" s="52"/>
      <c r="AE285" s="52"/>
      <c r="AF285" s="52"/>
      <c r="AG285" s="52"/>
      <c r="AH285" s="52"/>
      <c r="AI285" s="52"/>
      <c r="AJ285" s="52"/>
      <c r="AK285" s="52"/>
      <c r="AL285" s="52"/>
      <c r="AM285" s="52"/>
      <c r="AN285" s="52"/>
      <c r="AO285" s="52"/>
      <c r="AP285" s="46"/>
      <c r="AQ285" s="46"/>
      <c r="AR285" s="46"/>
      <c r="AS285" s="46"/>
      <c r="AT285" s="46"/>
      <c r="AU285" s="46"/>
      <c r="AV285" s="46"/>
      <c r="AW285" s="46"/>
      <c r="AX285" s="46"/>
      <c r="AY285" s="46"/>
      <c r="AZ285" s="46"/>
      <c r="BA285" s="47"/>
      <c r="BB285" s="2" t="str">
        <f t="shared" si="3"/>
        <v>||</v>
      </c>
      <c r="BC285" s="137"/>
      <c r="BD285" s="57"/>
      <c r="BE285" s="57"/>
      <c r="BF285" s="17"/>
      <c r="BG285" s="57"/>
      <c r="BH285" s="57"/>
      <c r="BI285" s="57"/>
      <c r="BJ285" s="57"/>
      <c r="BK285" s="57"/>
    </row>
    <row r="286" spans="1:63" outlineLevel="1" x14ac:dyDescent="0.35">
      <c r="A286" s="17"/>
      <c r="B286" s="178"/>
      <c r="C286" s="179"/>
      <c r="D286" s="141"/>
      <c r="E286" s="123"/>
      <c r="F286" s="52"/>
      <c r="G286" s="52"/>
      <c r="H286" s="52"/>
      <c r="I286" s="52"/>
      <c r="J286" s="52"/>
      <c r="K286" s="52"/>
      <c r="L286" s="52"/>
      <c r="M286" s="52"/>
      <c r="N286" s="52"/>
      <c r="O286" s="52"/>
      <c r="P286" s="52"/>
      <c r="Q286" s="52"/>
      <c r="R286" s="52"/>
      <c r="S286" s="52"/>
      <c r="T286" s="52"/>
      <c r="U286" s="52"/>
      <c r="V286" s="52"/>
      <c r="W286" s="52"/>
      <c r="X286" s="52"/>
      <c r="Y286" s="52"/>
      <c r="Z286" s="52"/>
      <c r="AA286" s="52"/>
      <c r="AB286" s="52"/>
      <c r="AC286" s="52"/>
      <c r="AD286" s="52"/>
      <c r="AE286" s="52"/>
      <c r="AF286" s="52"/>
      <c r="AG286" s="52"/>
      <c r="AH286" s="52"/>
      <c r="AI286" s="52"/>
      <c r="AJ286" s="52"/>
      <c r="AK286" s="52"/>
      <c r="AL286" s="52"/>
      <c r="AM286" s="52"/>
      <c r="AN286" s="52"/>
      <c r="AO286" s="52"/>
      <c r="AP286" s="46"/>
      <c r="AQ286" s="46"/>
      <c r="AR286" s="46"/>
      <c r="AS286" s="46"/>
      <c r="AT286" s="46"/>
      <c r="AU286" s="46"/>
      <c r="AV286" s="46"/>
      <c r="AW286" s="46"/>
      <c r="AX286" s="46"/>
      <c r="AY286" s="46"/>
      <c r="AZ286" s="46"/>
      <c r="BA286" s="47"/>
      <c r="BB286" s="2" t="str">
        <f t="shared" si="3"/>
        <v>||</v>
      </c>
      <c r="BC286" s="137"/>
      <c r="BD286" s="57"/>
      <c r="BE286" s="57"/>
      <c r="BF286" s="17"/>
      <c r="BG286" s="57"/>
      <c r="BH286" s="57"/>
      <c r="BI286" s="57"/>
      <c r="BJ286" s="57"/>
      <c r="BK286" s="57"/>
    </row>
    <row r="287" spans="1:63" outlineLevel="1" x14ac:dyDescent="0.35">
      <c r="A287" s="17"/>
      <c r="B287" s="178"/>
      <c r="C287" s="179"/>
      <c r="D287" s="141"/>
      <c r="E287" s="123"/>
      <c r="F287" s="52"/>
      <c r="G287" s="52"/>
      <c r="H287" s="52"/>
      <c r="I287" s="52"/>
      <c r="J287" s="52"/>
      <c r="K287" s="52"/>
      <c r="L287" s="52"/>
      <c r="M287" s="52"/>
      <c r="N287" s="52"/>
      <c r="O287" s="52"/>
      <c r="P287" s="52"/>
      <c r="Q287" s="52"/>
      <c r="R287" s="52"/>
      <c r="S287" s="52"/>
      <c r="T287" s="52"/>
      <c r="U287" s="52"/>
      <c r="V287" s="52"/>
      <c r="W287" s="52"/>
      <c r="X287" s="52"/>
      <c r="Y287" s="52"/>
      <c r="Z287" s="52"/>
      <c r="AA287" s="52"/>
      <c r="AB287" s="52"/>
      <c r="AC287" s="52"/>
      <c r="AD287" s="52"/>
      <c r="AE287" s="52"/>
      <c r="AF287" s="52"/>
      <c r="AG287" s="52"/>
      <c r="AH287" s="52"/>
      <c r="AI287" s="52"/>
      <c r="AJ287" s="52"/>
      <c r="AK287" s="52"/>
      <c r="AL287" s="52"/>
      <c r="AM287" s="52"/>
      <c r="AN287" s="52"/>
      <c r="AO287" s="52"/>
      <c r="AP287" s="46"/>
      <c r="AQ287" s="46"/>
      <c r="AR287" s="46"/>
      <c r="AS287" s="46"/>
      <c r="AT287" s="46"/>
      <c r="AU287" s="46"/>
      <c r="AV287" s="46"/>
      <c r="AW287" s="46"/>
      <c r="AX287" s="46"/>
      <c r="AY287" s="46"/>
      <c r="AZ287" s="46"/>
      <c r="BA287" s="47"/>
      <c r="BB287" s="2" t="str">
        <f t="shared" si="3"/>
        <v>||</v>
      </c>
      <c r="BC287" s="137"/>
      <c r="BD287" s="57"/>
      <c r="BE287" s="57"/>
      <c r="BF287" s="17"/>
      <c r="BG287" s="57"/>
      <c r="BH287" s="57"/>
      <c r="BI287" s="57"/>
      <c r="BJ287" s="57"/>
      <c r="BK287" s="57"/>
    </row>
    <row r="288" spans="1:63" outlineLevel="1" x14ac:dyDescent="0.35">
      <c r="A288" s="17"/>
      <c r="B288" s="178"/>
      <c r="C288" s="179"/>
      <c r="D288" s="141"/>
      <c r="E288" s="123"/>
      <c r="F288" s="52"/>
      <c r="G288" s="52"/>
      <c r="H288" s="52"/>
      <c r="I288" s="52"/>
      <c r="J288" s="52"/>
      <c r="K288" s="52"/>
      <c r="L288" s="52"/>
      <c r="M288" s="52"/>
      <c r="N288" s="52"/>
      <c r="O288" s="52"/>
      <c r="P288" s="52"/>
      <c r="Q288" s="52"/>
      <c r="R288" s="52"/>
      <c r="S288" s="52"/>
      <c r="T288" s="52"/>
      <c r="U288" s="52"/>
      <c r="V288" s="52"/>
      <c r="W288" s="52"/>
      <c r="X288" s="52"/>
      <c r="Y288" s="52"/>
      <c r="Z288" s="52"/>
      <c r="AA288" s="52"/>
      <c r="AB288" s="52"/>
      <c r="AC288" s="52"/>
      <c r="AD288" s="52"/>
      <c r="AE288" s="52"/>
      <c r="AF288" s="52"/>
      <c r="AG288" s="52"/>
      <c r="AH288" s="52"/>
      <c r="AI288" s="52"/>
      <c r="AJ288" s="52"/>
      <c r="AK288" s="52"/>
      <c r="AL288" s="52"/>
      <c r="AM288" s="52"/>
      <c r="AN288" s="52"/>
      <c r="AO288" s="52"/>
      <c r="AP288" s="46"/>
      <c r="AQ288" s="46"/>
      <c r="AR288" s="46"/>
      <c r="AS288" s="46"/>
      <c r="AT288" s="46"/>
      <c r="AU288" s="46"/>
      <c r="AV288" s="46"/>
      <c r="AW288" s="46"/>
      <c r="AX288" s="46"/>
      <c r="AY288" s="46"/>
      <c r="AZ288" s="46"/>
      <c r="BA288" s="47"/>
      <c r="BB288" s="2" t="str">
        <f t="shared" si="3"/>
        <v>||</v>
      </c>
      <c r="BC288" s="137"/>
      <c r="BD288" s="57"/>
      <c r="BE288" s="57"/>
      <c r="BF288" s="17"/>
      <c r="BG288" s="57"/>
      <c r="BH288" s="57"/>
      <c r="BI288" s="57"/>
      <c r="BJ288" s="57"/>
      <c r="BK288" s="57"/>
    </row>
    <row r="289" spans="1:63" outlineLevel="1" x14ac:dyDescent="0.35">
      <c r="A289" s="17"/>
      <c r="B289" s="178"/>
      <c r="C289" s="179"/>
      <c r="D289" s="141"/>
      <c r="E289" s="123"/>
      <c r="F289" s="52"/>
      <c r="G289" s="52"/>
      <c r="H289" s="52"/>
      <c r="I289" s="52"/>
      <c r="J289" s="52"/>
      <c r="K289" s="52"/>
      <c r="L289" s="52"/>
      <c r="M289" s="52"/>
      <c r="N289" s="52"/>
      <c r="O289" s="52"/>
      <c r="P289" s="52"/>
      <c r="Q289" s="52"/>
      <c r="R289" s="52"/>
      <c r="S289" s="52"/>
      <c r="T289" s="52"/>
      <c r="U289" s="52"/>
      <c r="V289" s="52"/>
      <c r="W289" s="52"/>
      <c r="X289" s="52"/>
      <c r="Y289" s="52"/>
      <c r="Z289" s="52"/>
      <c r="AA289" s="52"/>
      <c r="AB289" s="52"/>
      <c r="AC289" s="52"/>
      <c r="AD289" s="52"/>
      <c r="AE289" s="52"/>
      <c r="AF289" s="52"/>
      <c r="AG289" s="52"/>
      <c r="AH289" s="52"/>
      <c r="AI289" s="52"/>
      <c r="AJ289" s="52"/>
      <c r="AK289" s="52"/>
      <c r="AL289" s="52"/>
      <c r="AM289" s="52"/>
      <c r="AN289" s="52"/>
      <c r="AO289" s="52"/>
      <c r="AP289" s="46"/>
      <c r="AQ289" s="46"/>
      <c r="AR289" s="46"/>
      <c r="AS289" s="46"/>
      <c r="AT289" s="46"/>
      <c r="AU289" s="46"/>
      <c r="AV289" s="46"/>
      <c r="AW289" s="46"/>
      <c r="AX289" s="46"/>
      <c r="AY289" s="46"/>
      <c r="AZ289" s="46"/>
      <c r="BA289" s="47"/>
      <c r="BB289" s="2" t="str">
        <f t="shared" si="3"/>
        <v>||</v>
      </c>
      <c r="BC289" s="137"/>
      <c r="BD289" s="57"/>
      <c r="BE289" s="57"/>
      <c r="BF289" s="17"/>
      <c r="BG289" s="57"/>
      <c r="BH289" s="57"/>
      <c r="BI289" s="57"/>
      <c r="BJ289" s="57"/>
      <c r="BK289" s="57"/>
    </row>
    <row r="290" spans="1:63" outlineLevel="1" x14ac:dyDescent="0.35">
      <c r="A290" s="17"/>
      <c r="B290" s="178"/>
      <c r="C290" s="179"/>
      <c r="D290" s="141"/>
      <c r="E290" s="123"/>
      <c r="F290" s="52"/>
      <c r="G290" s="52"/>
      <c r="H290" s="52"/>
      <c r="I290" s="52"/>
      <c r="J290" s="52"/>
      <c r="K290" s="52"/>
      <c r="L290" s="52"/>
      <c r="M290" s="52"/>
      <c r="N290" s="52"/>
      <c r="O290" s="52"/>
      <c r="P290" s="52"/>
      <c r="Q290" s="52"/>
      <c r="R290" s="52"/>
      <c r="S290" s="52"/>
      <c r="T290" s="52"/>
      <c r="U290" s="52"/>
      <c r="V290" s="52"/>
      <c r="W290" s="52"/>
      <c r="X290" s="52"/>
      <c r="Y290" s="52"/>
      <c r="Z290" s="52"/>
      <c r="AA290" s="52"/>
      <c r="AB290" s="52"/>
      <c r="AC290" s="52"/>
      <c r="AD290" s="52"/>
      <c r="AE290" s="52"/>
      <c r="AF290" s="52"/>
      <c r="AG290" s="52"/>
      <c r="AH290" s="52"/>
      <c r="AI290" s="52"/>
      <c r="AJ290" s="52"/>
      <c r="AK290" s="52"/>
      <c r="AL290" s="52"/>
      <c r="AM290" s="52"/>
      <c r="AN290" s="52"/>
      <c r="AO290" s="52"/>
      <c r="AP290" s="46"/>
      <c r="AQ290" s="46"/>
      <c r="AR290" s="46"/>
      <c r="AS290" s="46"/>
      <c r="AT290" s="46"/>
      <c r="AU290" s="46"/>
      <c r="AV290" s="46"/>
      <c r="AW290" s="46"/>
      <c r="AX290" s="46"/>
      <c r="AY290" s="46"/>
      <c r="AZ290" s="46"/>
      <c r="BA290" s="47"/>
      <c r="BB290" s="2" t="str">
        <f t="shared" si="3"/>
        <v>||</v>
      </c>
      <c r="BC290" s="137"/>
      <c r="BD290" s="57"/>
      <c r="BE290" s="57"/>
      <c r="BF290" s="17"/>
      <c r="BG290" s="57"/>
      <c r="BH290" s="57"/>
      <c r="BI290" s="57"/>
      <c r="BJ290" s="57"/>
      <c r="BK290" s="57"/>
    </row>
    <row r="291" spans="1:63" outlineLevel="1" x14ac:dyDescent="0.35">
      <c r="A291" s="17"/>
      <c r="B291" s="178"/>
      <c r="C291" s="179"/>
      <c r="D291" s="141"/>
      <c r="E291" s="123"/>
      <c r="F291" s="52"/>
      <c r="G291" s="52"/>
      <c r="H291" s="52"/>
      <c r="I291" s="52"/>
      <c r="J291" s="52"/>
      <c r="K291" s="52"/>
      <c r="L291" s="52"/>
      <c r="M291" s="52"/>
      <c r="N291" s="52"/>
      <c r="O291" s="52"/>
      <c r="P291" s="52"/>
      <c r="Q291" s="52"/>
      <c r="R291" s="52"/>
      <c r="S291" s="52"/>
      <c r="T291" s="52"/>
      <c r="U291" s="52"/>
      <c r="V291" s="52"/>
      <c r="W291" s="52"/>
      <c r="X291" s="52"/>
      <c r="Y291" s="52"/>
      <c r="Z291" s="52"/>
      <c r="AA291" s="52"/>
      <c r="AB291" s="52"/>
      <c r="AC291" s="52"/>
      <c r="AD291" s="52"/>
      <c r="AE291" s="52"/>
      <c r="AF291" s="52"/>
      <c r="AG291" s="52"/>
      <c r="AH291" s="52"/>
      <c r="AI291" s="52"/>
      <c r="AJ291" s="52"/>
      <c r="AK291" s="52"/>
      <c r="AL291" s="52"/>
      <c r="AM291" s="52"/>
      <c r="AN291" s="52"/>
      <c r="AO291" s="52"/>
      <c r="AP291" s="46"/>
      <c r="AQ291" s="46"/>
      <c r="AR291" s="46"/>
      <c r="AS291" s="46"/>
      <c r="AT291" s="46"/>
      <c r="AU291" s="46"/>
      <c r="AV291" s="46"/>
      <c r="AW291" s="46"/>
      <c r="AX291" s="46"/>
      <c r="AY291" s="46"/>
      <c r="AZ291" s="46"/>
      <c r="BA291" s="47"/>
      <c r="BB291" s="2" t="str">
        <f t="shared" si="3"/>
        <v>||</v>
      </c>
      <c r="BC291" s="137"/>
      <c r="BD291" s="57"/>
      <c r="BE291" s="57"/>
      <c r="BF291" s="17"/>
      <c r="BG291" s="57"/>
      <c r="BH291" s="57"/>
      <c r="BI291" s="57"/>
      <c r="BJ291" s="57"/>
      <c r="BK291" s="57"/>
    </row>
    <row r="292" spans="1:63" outlineLevel="1" x14ac:dyDescent="0.35">
      <c r="A292" s="17"/>
      <c r="B292" s="178"/>
      <c r="C292" s="179"/>
      <c r="D292" s="141"/>
      <c r="E292" s="123"/>
      <c r="F292" s="52"/>
      <c r="G292" s="52"/>
      <c r="H292" s="52"/>
      <c r="I292" s="52"/>
      <c r="J292" s="52"/>
      <c r="K292" s="52"/>
      <c r="L292" s="52"/>
      <c r="M292" s="52"/>
      <c r="N292" s="52"/>
      <c r="O292" s="52"/>
      <c r="P292" s="52"/>
      <c r="Q292" s="52"/>
      <c r="R292" s="52"/>
      <c r="S292" s="52"/>
      <c r="T292" s="52"/>
      <c r="U292" s="52"/>
      <c r="V292" s="52"/>
      <c r="W292" s="52"/>
      <c r="X292" s="52"/>
      <c r="Y292" s="52"/>
      <c r="Z292" s="52"/>
      <c r="AA292" s="52"/>
      <c r="AB292" s="52"/>
      <c r="AC292" s="52"/>
      <c r="AD292" s="52"/>
      <c r="AE292" s="52"/>
      <c r="AF292" s="52"/>
      <c r="AG292" s="52"/>
      <c r="AH292" s="52"/>
      <c r="AI292" s="52"/>
      <c r="AJ292" s="52"/>
      <c r="AK292" s="52"/>
      <c r="AL292" s="52"/>
      <c r="AM292" s="52"/>
      <c r="AN292" s="52"/>
      <c r="AO292" s="52"/>
      <c r="AP292" s="46"/>
      <c r="AQ292" s="46"/>
      <c r="AR292" s="46"/>
      <c r="AS292" s="46"/>
      <c r="AT292" s="46"/>
      <c r="AU292" s="46"/>
      <c r="AV292" s="46"/>
      <c r="AW292" s="46"/>
      <c r="AX292" s="46"/>
      <c r="AY292" s="46"/>
      <c r="AZ292" s="46"/>
      <c r="BA292" s="47"/>
      <c r="BB292" s="2" t="str">
        <f t="shared" si="3"/>
        <v>||</v>
      </c>
      <c r="BC292" s="137"/>
      <c r="BD292" s="57"/>
      <c r="BE292" s="57"/>
      <c r="BF292" s="17"/>
      <c r="BG292" s="57"/>
      <c r="BH292" s="57"/>
      <c r="BI292" s="57"/>
      <c r="BJ292" s="57"/>
      <c r="BK292" s="57"/>
    </row>
    <row r="293" spans="1:63" outlineLevel="1" x14ac:dyDescent="0.35">
      <c r="A293" s="17"/>
      <c r="B293" s="178"/>
      <c r="C293" s="179"/>
      <c r="D293" s="141"/>
      <c r="E293" s="123"/>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E293" s="52"/>
      <c r="AF293" s="52"/>
      <c r="AG293" s="52"/>
      <c r="AH293" s="52"/>
      <c r="AI293" s="52"/>
      <c r="AJ293" s="52"/>
      <c r="AK293" s="52"/>
      <c r="AL293" s="52"/>
      <c r="AM293" s="52"/>
      <c r="AN293" s="52"/>
      <c r="AO293" s="52"/>
      <c r="AP293" s="46"/>
      <c r="AQ293" s="46"/>
      <c r="AR293" s="46"/>
      <c r="AS293" s="46"/>
      <c r="AT293" s="46"/>
      <c r="AU293" s="46"/>
      <c r="AV293" s="46"/>
      <c r="AW293" s="46"/>
      <c r="AX293" s="46"/>
      <c r="AY293" s="46"/>
      <c r="AZ293" s="46"/>
      <c r="BA293" s="47"/>
      <c r="BB293" s="2" t="str">
        <f t="shared" si="3"/>
        <v>||</v>
      </c>
      <c r="BC293" s="137"/>
      <c r="BD293" s="57"/>
      <c r="BE293" s="57"/>
      <c r="BF293" s="17"/>
      <c r="BG293" s="57"/>
      <c r="BH293" s="57"/>
      <c r="BI293" s="57"/>
      <c r="BJ293" s="57"/>
      <c r="BK293" s="57"/>
    </row>
    <row r="294" spans="1:63" outlineLevel="1" x14ac:dyDescent="0.35">
      <c r="A294" s="17"/>
      <c r="B294" s="178"/>
      <c r="C294" s="179"/>
      <c r="D294" s="141"/>
      <c r="E294" s="123"/>
      <c r="F294" s="52"/>
      <c r="G294" s="52"/>
      <c r="H294" s="52"/>
      <c r="I294" s="52"/>
      <c r="J294" s="52"/>
      <c r="K294" s="52"/>
      <c r="L294" s="52"/>
      <c r="M294" s="52"/>
      <c r="N294" s="52"/>
      <c r="O294" s="52"/>
      <c r="P294" s="52"/>
      <c r="Q294" s="52"/>
      <c r="R294" s="52"/>
      <c r="S294" s="52"/>
      <c r="T294" s="52"/>
      <c r="U294" s="52"/>
      <c r="V294" s="52"/>
      <c r="W294" s="52"/>
      <c r="X294" s="52"/>
      <c r="Y294" s="52"/>
      <c r="Z294" s="52"/>
      <c r="AA294" s="52"/>
      <c r="AB294" s="52"/>
      <c r="AC294" s="52"/>
      <c r="AD294" s="52"/>
      <c r="AE294" s="52"/>
      <c r="AF294" s="52"/>
      <c r="AG294" s="52"/>
      <c r="AH294" s="52"/>
      <c r="AI294" s="52"/>
      <c r="AJ294" s="52"/>
      <c r="AK294" s="52"/>
      <c r="AL294" s="52"/>
      <c r="AM294" s="52"/>
      <c r="AN294" s="52"/>
      <c r="AO294" s="52"/>
      <c r="AP294" s="46"/>
      <c r="AQ294" s="46"/>
      <c r="AR294" s="46"/>
      <c r="AS294" s="46"/>
      <c r="AT294" s="46"/>
      <c r="AU294" s="46"/>
      <c r="AV294" s="46"/>
      <c r="AW294" s="46"/>
      <c r="AX294" s="46"/>
      <c r="AY294" s="46"/>
      <c r="AZ294" s="46"/>
      <c r="BA294" s="47"/>
      <c r="BB294" s="2" t="str">
        <f t="shared" si="3"/>
        <v>||</v>
      </c>
      <c r="BC294" s="137"/>
      <c r="BD294" s="57"/>
      <c r="BE294" s="57"/>
      <c r="BF294" s="17"/>
      <c r="BG294" s="57"/>
      <c r="BH294" s="57"/>
      <c r="BI294" s="57"/>
      <c r="BJ294" s="57"/>
      <c r="BK294" s="57"/>
    </row>
    <row r="295" spans="1:63" outlineLevel="1" x14ac:dyDescent="0.35">
      <c r="A295" s="17"/>
      <c r="B295" s="178"/>
      <c r="C295" s="179"/>
      <c r="D295" s="141"/>
      <c r="E295" s="123"/>
      <c r="F295" s="52"/>
      <c r="G295" s="52"/>
      <c r="H295" s="52"/>
      <c r="I295" s="52"/>
      <c r="J295" s="52"/>
      <c r="K295" s="52"/>
      <c r="L295" s="52"/>
      <c r="M295" s="52"/>
      <c r="N295" s="52"/>
      <c r="O295" s="52"/>
      <c r="P295" s="52"/>
      <c r="Q295" s="52"/>
      <c r="R295" s="52"/>
      <c r="S295" s="52"/>
      <c r="T295" s="52"/>
      <c r="U295" s="52"/>
      <c r="V295" s="52"/>
      <c r="W295" s="52"/>
      <c r="X295" s="52"/>
      <c r="Y295" s="52"/>
      <c r="Z295" s="52"/>
      <c r="AA295" s="52"/>
      <c r="AB295" s="52"/>
      <c r="AC295" s="52"/>
      <c r="AD295" s="52"/>
      <c r="AE295" s="52"/>
      <c r="AF295" s="52"/>
      <c r="AG295" s="52"/>
      <c r="AH295" s="52"/>
      <c r="AI295" s="52"/>
      <c r="AJ295" s="52"/>
      <c r="AK295" s="52"/>
      <c r="AL295" s="52"/>
      <c r="AM295" s="52"/>
      <c r="AN295" s="52"/>
      <c r="AO295" s="52"/>
      <c r="AP295" s="46"/>
      <c r="AQ295" s="46"/>
      <c r="AR295" s="46"/>
      <c r="AS295" s="46"/>
      <c r="AT295" s="46"/>
      <c r="AU295" s="46"/>
      <c r="AV295" s="46"/>
      <c r="AW295" s="46"/>
      <c r="AX295" s="46"/>
      <c r="AY295" s="46"/>
      <c r="AZ295" s="46"/>
      <c r="BA295" s="47"/>
      <c r="BB295" s="2" t="str">
        <f t="shared" si="3"/>
        <v>||</v>
      </c>
      <c r="BC295" s="137"/>
      <c r="BD295" s="57"/>
      <c r="BE295" s="57"/>
      <c r="BF295" s="17"/>
      <c r="BG295" s="57"/>
      <c r="BH295" s="57"/>
      <c r="BI295" s="57"/>
      <c r="BJ295" s="57"/>
      <c r="BK295" s="57"/>
    </row>
    <row r="296" spans="1:63" outlineLevel="1" x14ac:dyDescent="0.35">
      <c r="A296" s="17"/>
      <c r="B296" s="178"/>
      <c r="C296" s="179"/>
      <c r="D296" s="141"/>
      <c r="E296" s="123"/>
      <c r="F296" s="52"/>
      <c r="G296" s="52"/>
      <c r="H296" s="52"/>
      <c r="I296" s="52"/>
      <c r="J296" s="52"/>
      <c r="K296" s="52"/>
      <c r="L296" s="52"/>
      <c r="M296" s="52"/>
      <c r="N296" s="52"/>
      <c r="O296" s="52"/>
      <c r="P296" s="52"/>
      <c r="Q296" s="52"/>
      <c r="R296" s="52"/>
      <c r="S296" s="52"/>
      <c r="T296" s="52"/>
      <c r="U296" s="52"/>
      <c r="V296" s="52"/>
      <c r="W296" s="52"/>
      <c r="X296" s="52"/>
      <c r="Y296" s="52"/>
      <c r="Z296" s="52"/>
      <c r="AA296" s="52"/>
      <c r="AB296" s="52"/>
      <c r="AC296" s="52"/>
      <c r="AD296" s="52"/>
      <c r="AE296" s="52"/>
      <c r="AF296" s="52"/>
      <c r="AG296" s="52"/>
      <c r="AH296" s="52"/>
      <c r="AI296" s="52"/>
      <c r="AJ296" s="52"/>
      <c r="AK296" s="52"/>
      <c r="AL296" s="52"/>
      <c r="AM296" s="52"/>
      <c r="AN296" s="52"/>
      <c r="AO296" s="52"/>
      <c r="AP296" s="46"/>
      <c r="AQ296" s="46"/>
      <c r="AR296" s="46"/>
      <c r="AS296" s="46"/>
      <c r="AT296" s="46"/>
      <c r="AU296" s="46"/>
      <c r="AV296" s="46"/>
      <c r="AW296" s="46"/>
      <c r="AX296" s="46"/>
      <c r="AY296" s="46"/>
      <c r="AZ296" s="46"/>
      <c r="BA296" s="47"/>
      <c r="BB296" s="2" t="str">
        <f t="shared" si="3"/>
        <v>||</v>
      </c>
      <c r="BC296" s="137"/>
      <c r="BD296" s="57"/>
      <c r="BE296" s="57"/>
      <c r="BF296" s="17"/>
      <c r="BG296" s="57"/>
      <c r="BH296" s="57"/>
      <c r="BI296" s="57"/>
      <c r="BJ296" s="57"/>
      <c r="BK296" s="57"/>
    </row>
    <row r="297" spans="1:63" outlineLevel="1" x14ac:dyDescent="0.35">
      <c r="A297" s="17"/>
      <c r="B297" s="178"/>
      <c r="C297" s="179"/>
      <c r="D297" s="141"/>
      <c r="E297" s="123"/>
      <c r="F297" s="52"/>
      <c r="G297" s="52"/>
      <c r="H297" s="52"/>
      <c r="I297" s="52"/>
      <c r="J297" s="52"/>
      <c r="K297" s="52"/>
      <c r="L297" s="52"/>
      <c r="M297" s="52"/>
      <c r="N297" s="52"/>
      <c r="O297" s="52"/>
      <c r="P297" s="52"/>
      <c r="Q297" s="52"/>
      <c r="R297" s="52"/>
      <c r="S297" s="52"/>
      <c r="T297" s="52"/>
      <c r="U297" s="52"/>
      <c r="V297" s="52"/>
      <c r="W297" s="52"/>
      <c r="X297" s="52"/>
      <c r="Y297" s="52"/>
      <c r="Z297" s="52"/>
      <c r="AA297" s="52"/>
      <c r="AB297" s="52"/>
      <c r="AC297" s="52"/>
      <c r="AD297" s="52"/>
      <c r="AE297" s="52"/>
      <c r="AF297" s="52"/>
      <c r="AG297" s="52"/>
      <c r="AH297" s="52"/>
      <c r="AI297" s="52"/>
      <c r="AJ297" s="52"/>
      <c r="AK297" s="52"/>
      <c r="AL297" s="52"/>
      <c r="AM297" s="52"/>
      <c r="AN297" s="52"/>
      <c r="AO297" s="52"/>
      <c r="AP297" s="46"/>
      <c r="AQ297" s="46"/>
      <c r="AR297" s="46"/>
      <c r="AS297" s="46"/>
      <c r="AT297" s="46"/>
      <c r="AU297" s="46"/>
      <c r="AV297" s="46"/>
      <c r="AW297" s="46"/>
      <c r="AX297" s="46"/>
      <c r="AY297" s="46"/>
      <c r="AZ297" s="46"/>
      <c r="BA297" s="47"/>
      <c r="BB297" s="2" t="str">
        <f t="shared" si="3"/>
        <v>||</v>
      </c>
      <c r="BC297" s="137"/>
      <c r="BD297" s="57"/>
      <c r="BE297" s="57"/>
      <c r="BF297" s="17"/>
      <c r="BG297" s="57"/>
      <c r="BH297" s="57"/>
      <c r="BI297" s="57"/>
      <c r="BJ297" s="57"/>
      <c r="BK297" s="57"/>
    </row>
    <row r="298" spans="1:63" outlineLevel="1" x14ac:dyDescent="0.35">
      <c r="A298" s="17"/>
      <c r="B298" s="178"/>
      <c r="C298" s="179"/>
      <c r="D298" s="141"/>
      <c r="E298" s="123"/>
      <c r="F298" s="52"/>
      <c r="G298" s="52"/>
      <c r="H298" s="52"/>
      <c r="I298" s="52"/>
      <c r="J298" s="52"/>
      <c r="K298" s="52"/>
      <c r="L298" s="52"/>
      <c r="M298" s="52"/>
      <c r="N298" s="52"/>
      <c r="O298" s="52"/>
      <c r="P298" s="52"/>
      <c r="Q298" s="52"/>
      <c r="R298" s="52"/>
      <c r="S298" s="52"/>
      <c r="T298" s="52"/>
      <c r="U298" s="52"/>
      <c r="V298" s="52"/>
      <c r="W298" s="52"/>
      <c r="X298" s="52"/>
      <c r="Y298" s="52"/>
      <c r="Z298" s="52"/>
      <c r="AA298" s="52"/>
      <c r="AB298" s="52"/>
      <c r="AC298" s="52"/>
      <c r="AD298" s="52"/>
      <c r="AE298" s="52"/>
      <c r="AF298" s="52"/>
      <c r="AG298" s="52"/>
      <c r="AH298" s="52"/>
      <c r="AI298" s="52"/>
      <c r="AJ298" s="52"/>
      <c r="AK298" s="52"/>
      <c r="AL298" s="52"/>
      <c r="AM298" s="52"/>
      <c r="AN298" s="52"/>
      <c r="AO298" s="52"/>
      <c r="AP298" s="46"/>
      <c r="AQ298" s="46"/>
      <c r="AR298" s="46"/>
      <c r="AS298" s="46"/>
      <c r="AT298" s="46"/>
      <c r="AU298" s="46"/>
      <c r="AV298" s="46"/>
      <c r="AW298" s="46"/>
      <c r="AX298" s="46"/>
      <c r="AY298" s="46"/>
      <c r="AZ298" s="46"/>
      <c r="BA298" s="47"/>
      <c r="BB298" s="2" t="str">
        <f t="shared" si="3"/>
        <v>||</v>
      </c>
      <c r="BC298" s="137"/>
      <c r="BD298" s="57"/>
      <c r="BE298" s="57"/>
      <c r="BF298" s="17"/>
      <c r="BG298" s="57"/>
      <c r="BH298" s="57"/>
      <c r="BI298" s="57"/>
      <c r="BJ298" s="57"/>
      <c r="BK298" s="57"/>
    </row>
    <row r="299" spans="1:63" outlineLevel="1" x14ac:dyDescent="0.35">
      <c r="A299" s="17"/>
      <c r="B299" s="178"/>
      <c r="C299" s="179"/>
      <c r="D299" s="141"/>
      <c r="E299" s="123"/>
      <c r="F299" s="52"/>
      <c r="G299" s="52"/>
      <c r="H299" s="52"/>
      <c r="I299" s="52"/>
      <c r="J299" s="52"/>
      <c r="K299" s="52"/>
      <c r="L299" s="52"/>
      <c r="M299" s="52"/>
      <c r="N299" s="52"/>
      <c r="O299" s="52"/>
      <c r="P299" s="52"/>
      <c r="Q299" s="52"/>
      <c r="R299" s="52"/>
      <c r="S299" s="52"/>
      <c r="T299" s="52"/>
      <c r="U299" s="52"/>
      <c r="V299" s="52"/>
      <c r="W299" s="52"/>
      <c r="X299" s="52"/>
      <c r="Y299" s="52"/>
      <c r="Z299" s="52"/>
      <c r="AA299" s="52"/>
      <c r="AB299" s="52"/>
      <c r="AC299" s="52"/>
      <c r="AD299" s="52"/>
      <c r="AE299" s="52"/>
      <c r="AF299" s="52"/>
      <c r="AG299" s="52"/>
      <c r="AH299" s="52"/>
      <c r="AI299" s="52"/>
      <c r="AJ299" s="52"/>
      <c r="AK299" s="52"/>
      <c r="AL299" s="52"/>
      <c r="AM299" s="52"/>
      <c r="AN299" s="52"/>
      <c r="AO299" s="52"/>
      <c r="AP299" s="46"/>
      <c r="AQ299" s="46"/>
      <c r="AR299" s="46"/>
      <c r="AS299" s="46"/>
      <c r="AT299" s="46"/>
      <c r="AU299" s="46"/>
      <c r="AV299" s="46"/>
      <c r="AW299" s="46"/>
      <c r="AX299" s="46"/>
      <c r="AY299" s="46"/>
      <c r="AZ299" s="46"/>
      <c r="BA299" s="47"/>
      <c r="BB299" s="2" t="str">
        <f t="shared" si="3"/>
        <v>||</v>
      </c>
      <c r="BC299" s="137"/>
      <c r="BD299" s="57"/>
      <c r="BE299" s="57"/>
      <c r="BF299" s="17"/>
      <c r="BG299" s="57"/>
      <c r="BH299" s="57"/>
      <c r="BI299" s="57"/>
      <c r="BJ299" s="57"/>
      <c r="BK299" s="57"/>
    </row>
    <row r="300" spans="1:63" outlineLevel="1" x14ac:dyDescent="0.35">
      <c r="A300" s="17"/>
      <c r="B300" s="178"/>
      <c r="C300" s="179"/>
      <c r="D300" s="141"/>
      <c r="E300" s="123"/>
      <c r="F300" s="52"/>
      <c r="G300" s="52"/>
      <c r="H300" s="52"/>
      <c r="I300" s="52"/>
      <c r="J300" s="52"/>
      <c r="K300" s="52"/>
      <c r="L300" s="52"/>
      <c r="M300" s="52"/>
      <c r="N300" s="52"/>
      <c r="O300" s="52"/>
      <c r="P300" s="52"/>
      <c r="Q300" s="52"/>
      <c r="R300" s="52"/>
      <c r="S300" s="52"/>
      <c r="T300" s="52"/>
      <c r="U300" s="52"/>
      <c r="V300" s="52"/>
      <c r="W300" s="52"/>
      <c r="X300" s="52"/>
      <c r="Y300" s="52"/>
      <c r="Z300" s="52"/>
      <c r="AA300" s="52"/>
      <c r="AB300" s="52"/>
      <c r="AC300" s="52"/>
      <c r="AD300" s="52"/>
      <c r="AE300" s="52"/>
      <c r="AF300" s="52"/>
      <c r="AG300" s="52"/>
      <c r="AH300" s="52"/>
      <c r="AI300" s="52"/>
      <c r="AJ300" s="52"/>
      <c r="AK300" s="52"/>
      <c r="AL300" s="52"/>
      <c r="AM300" s="52"/>
      <c r="AN300" s="52"/>
      <c r="AO300" s="52"/>
      <c r="AP300" s="46"/>
      <c r="AQ300" s="46"/>
      <c r="AR300" s="46"/>
      <c r="AS300" s="46"/>
      <c r="AT300" s="46"/>
      <c r="AU300" s="46"/>
      <c r="AV300" s="46"/>
      <c r="AW300" s="46"/>
      <c r="AX300" s="46"/>
      <c r="AY300" s="46"/>
      <c r="AZ300" s="46"/>
      <c r="BA300" s="47"/>
      <c r="BB300" s="2" t="str">
        <f t="shared" si="3"/>
        <v>||</v>
      </c>
      <c r="BC300" s="137"/>
      <c r="BD300" s="57"/>
      <c r="BE300" s="57"/>
      <c r="BF300" s="17"/>
      <c r="BG300" s="57"/>
      <c r="BH300" s="57"/>
      <c r="BI300" s="57"/>
      <c r="BJ300" s="57"/>
      <c r="BK300" s="57"/>
    </row>
    <row r="301" spans="1:63" outlineLevel="1" x14ac:dyDescent="0.35">
      <c r="A301" s="17"/>
      <c r="B301" s="178"/>
      <c r="C301" s="179"/>
      <c r="D301" s="141"/>
      <c r="E301" s="123"/>
      <c r="F301" s="52"/>
      <c r="G301" s="52"/>
      <c r="H301" s="52"/>
      <c r="I301" s="52"/>
      <c r="J301" s="52"/>
      <c r="K301" s="52"/>
      <c r="L301" s="52"/>
      <c r="M301" s="52"/>
      <c r="N301" s="52"/>
      <c r="O301" s="52"/>
      <c r="P301" s="52"/>
      <c r="Q301" s="52"/>
      <c r="R301" s="52"/>
      <c r="S301" s="52"/>
      <c r="T301" s="52"/>
      <c r="U301" s="52"/>
      <c r="V301" s="52"/>
      <c r="W301" s="52"/>
      <c r="X301" s="52"/>
      <c r="Y301" s="52"/>
      <c r="Z301" s="52"/>
      <c r="AA301" s="52"/>
      <c r="AB301" s="52"/>
      <c r="AC301" s="52"/>
      <c r="AD301" s="52"/>
      <c r="AE301" s="52"/>
      <c r="AF301" s="52"/>
      <c r="AG301" s="52"/>
      <c r="AH301" s="52"/>
      <c r="AI301" s="52"/>
      <c r="AJ301" s="52"/>
      <c r="AK301" s="52"/>
      <c r="AL301" s="52"/>
      <c r="AM301" s="52"/>
      <c r="AN301" s="52"/>
      <c r="AO301" s="52"/>
      <c r="AP301" s="46"/>
      <c r="AQ301" s="46"/>
      <c r="AR301" s="46"/>
      <c r="AS301" s="46"/>
      <c r="AT301" s="46"/>
      <c r="AU301" s="46"/>
      <c r="AV301" s="46"/>
      <c r="AW301" s="46"/>
      <c r="AX301" s="46"/>
      <c r="AY301" s="46"/>
      <c r="AZ301" s="46"/>
      <c r="BA301" s="47"/>
      <c r="BB301" s="2" t="str">
        <f t="shared" si="3"/>
        <v>||</v>
      </c>
      <c r="BC301" s="137"/>
      <c r="BD301" s="57"/>
      <c r="BE301" s="57"/>
      <c r="BF301" s="17"/>
      <c r="BG301" s="57"/>
      <c r="BH301" s="57"/>
      <c r="BI301" s="57"/>
      <c r="BJ301" s="57"/>
      <c r="BK301" s="57"/>
    </row>
    <row r="302" spans="1:63" outlineLevel="1" x14ac:dyDescent="0.35">
      <c r="A302" s="17"/>
      <c r="B302" s="178"/>
      <c r="C302" s="179"/>
      <c r="D302" s="141"/>
      <c r="E302" s="123"/>
      <c r="F302" s="52"/>
      <c r="G302" s="52"/>
      <c r="H302" s="52"/>
      <c r="I302" s="52"/>
      <c r="J302" s="52"/>
      <c r="K302" s="52"/>
      <c r="L302" s="52"/>
      <c r="M302" s="52"/>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2"/>
      <c r="AL302" s="52"/>
      <c r="AM302" s="52"/>
      <c r="AN302" s="52"/>
      <c r="AO302" s="52"/>
      <c r="AP302" s="46"/>
      <c r="AQ302" s="46"/>
      <c r="AR302" s="46"/>
      <c r="AS302" s="46"/>
      <c r="AT302" s="46"/>
      <c r="AU302" s="46"/>
      <c r="AV302" s="46"/>
      <c r="AW302" s="46"/>
      <c r="AX302" s="46"/>
      <c r="AY302" s="46"/>
      <c r="AZ302" s="46"/>
      <c r="BA302" s="47"/>
      <c r="BB302" s="2" t="str">
        <f t="shared" si="3"/>
        <v>||</v>
      </c>
      <c r="BC302" s="137"/>
      <c r="BD302" s="57"/>
      <c r="BE302" s="57"/>
      <c r="BF302" s="17"/>
      <c r="BG302" s="57"/>
      <c r="BH302" s="57"/>
      <c r="BI302" s="57"/>
      <c r="BJ302" s="57"/>
      <c r="BK302" s="57"/>
    </row>
    <row r="303" spans="1:63" outlineLevel="1" x14ac:dyDescent="0.35">
      <c r="A303" s="17"/>
      <c r="B303" s="178"/>
      <c r="C303" s="179"/>
      <c r="D303" s="141"/>
      <c r="E303" s="123"/>
      <c r="F303" s="52"/>
      <c r="G303" s="52"/>
      <c r="H303" s="52"/>
      <c r="I303" s="52"/>
      <c r="J303" s="52"/>
      <c r="K303" s="52"/>
      <c r="L303" s="52"/>
      <c r="M303" s="52"/>
      <c r="N303" s="52"/>
      <c r="O303" s="52"/>
      <c r="P303" s="52"/>
      <c r="Q303" s="52"/>
      <c r="R303" s="52"/>
      <c r="S303" s="52"/>
      <c r="T303" s="52"/>
      <c r="U303" s="52"/>
      <c r="V303" s="52"/>
      <c r="W303" s="52"/>
      <c r="X303" s="52"/>
      <c r="Y303" s="52"/>
      <c r="Z303" s="52"/>
      <c r="AA303" s="52"/>
      <c r="AB303" s="52"/>
      <c r="AC303" s="52"/>
      <c r="AD303" s="52"/>
      <c r="AE303" s="52"/>
      <c r="AF303" s="52"/>
      <c r="AG303" s="52"/>
      <c r="AH303" s="52"/>
      <c r="AI303" s="52"/>
      <c r="AJ303" s="52"/>
      <c r="AK303" s="52"/>
      <c r="AL303" s="52"/>
      <c r="AM303" s="52"/>
      <c r="AN303" s="52"/>
      <c r="AO303" s="52"/>
      <c r="AP303" s="46"/>
      <c r="AQ303" s="46"/>
      <c r="AR303" s="46"/>
      <c r="AS303" s="46"/>
      <c r="AT303" s="46"/>
      <c r="AU303" s="46"/>
      <c r="AV303" s="46"/>
      <c r="AW303" s="46"/>
      <c r="AX303" s="46"/>
      <c r="AY303" s="46"/>
      <c r="AZ303" s="46"/>
      <c r="BA303" s="47"/>
      <c r="BB303" s="2" t="str">
        <f t="shared" si="3"/>
        <v>||</v>
      </c>
      <c r="BC303" s="137"/>
      <c r="BD303" s="57"/>
      <c r="BE303" s="57"/>
      <c r="BF303" s="17"/>
      <c r="BG303" s="57"/>
      <c r="BH303" s="57"/>
      <c r="BI303" s="57"/>
      <c r="BJ303" s="57"/>
      <c r="BK303" s="57"/>
    </row>
    <row r="304" spans="1:63" outlineLevel="1" x14ac:dyDescent="0.35">
      <c r="A304" s="17"/>
      <c r="B304" s="178"/>
      <c r="C304" s="179"/>
      <c r="D304" s="141"/>
      <c r="E304" s="123"/>
      <c r="F304" s="52"/>
      <c r="G304" s="52"/>
      <c r="H304" s="52"/>
      <c r="I304" s="52"/>
      <c r="J304" s="52"/>
      <c r="K304" s="52"/>
      <c r="L304" s="52"/>
      <c r="M304" s="52"/>
      <c r="N304" s="52"/>
      <c r="O304" s="52"/>
      <c r="P304" s="52"/>
      <c r="Q304" s="52"/>
      <c r="R304" s="52"/>
      <c r="S304" s="52"/>
      <c r="T304" s="52"/>
      <c r="U304" s="52"/>
      <c r="V304" s="52"/>
      <c r="W304" s="52"/>
      <c r="X304" s="52"/>
      <c r="Y304" s="52"/>
      <c r="Z304" s="52"/>
      <c r="AA304" s="52"/>
      <c r="AB304" s="52"/>
      <c r="AC304" s="52"/>
      <c r="AD304" s="52"/>
      <c r="AE304" s="52"/>
      <c r="AF304" s="52"/>
      <c r="AG304" s="52"/>
      <c r="AH304" s="52"/>
      <c r="AI304" s="52"/>
      <c r="AJ304" s="52"/>
      <c r="AK304" s="52"/>
      <c r="AL304" s="52"/>
      <c r="AM304" s="52"/>
      <c r="AN304" s="52"/>
      <c r="AO304" s="52"/>
      <c r="AP304" s="46"/>
      <c r="AQ304" s="46"/>
      <c r="AR304" s="46"/>
      <c r="AS304" s="46"/>
      <c r="AT304" s="46"/>
      <c r="AU304" s="46"/>
      <c r="AV304" s="46"/>
      <c r="AW304" s="46"/>
      <c r="AX304" s="46"/>
      <c r="AY304" s="46"/>
      <c r="AZ304" s="46"/>
      <c r="BA304" s="47"/>
      <c r="BB304" s="2" t="str">
        <f t="shared" si="3"/>
        <v>||</v>
      </c>
      <c r="BC304" s="137"/>
      <c r="BD304" s="57"/>
      <c r="BE304" s="57"/>
      <c r="BF304" s="17"/>
      <c r="BG304" s="57"/>
      <c r="BH304" s="57"/>
      <c r="BI304" s="57"/>
      <c r="BJ304" s="57"/>
      <c r="BK304" s="57"/>
    </row>
    <row r="305" spans="1:63" outlineLevel="1" x14ac:dyDescent="0.35">
      <c r="A305" s="17"/>
      <c r="B305" s="178"/>
      <c r="C305" s="179"/>
      <c r="D305" s="141"/>
      <c r="E305" s="123"/>
      <c r="F305" s="52"/>
      <c r="G305" s="52"/>
      <c r="H305" s="52"/>
      <c r="I305" s="52"/>
      <c r="J305" s="52"/>
      <c r="K305" s="52"/>
      <c r="L305" s="52"/>
      <c r="M305" s="52"/>
      <c r="N305" s="52"/>
      <c r="O305" s="52"/>
      <c r="P305" s="52"/>
      <c r="Q305" s="52"/>
      <c r="R305" s="52"/>
      <c r="S305" s="52"/>
      <c r="T305" s="52"/>
      <c r="U305" s="52"/>
      <c r="V305" s="52"/>
      <c r="W305" s="52"/>
      <c r="X305" s="52"/>
      <c r="Y305" s="52"/>
      <c r="Z305" s="52"/>
      <c r="AA305" s="52"/>
      <c r="AB305" s="52"/>
      <c r="AC305" s="52"/>
      <c r="AD305" s="52"/>
      <c r="AE305" s="52"/>
      <c r="AF305" s="52"/>
      <c r="AG305" s="52"/>
      <c r="AH305" s="52"/>
      <c r="AI305" s="52"/>
      <c r="AJ305" s="52"/>
      <c r="AK305" s="52"/>
      <c r="AL305" s="52"/>
      <c r="AM305" s="52"/>
      <c r="AN305" s="52"/>
      <c r="AO305" s="52"/>
      <c r="AP305" s="46"/>
      <c r="AQ305" s="46"/>
      <c r="AR305" s="46"/>
      <c r="AS305" s="46"/>
      <c r="AT305" s="46"/>
      <c r="AU305" s="46"/>
      <c r="AV305" s="46"/>
      <c r="AW305" s="46"/>
      <c r="AX305" s="46"/>
      <c r="AY305" s="46"/>
      <c r="AZ305" s="46"/>
      <c r="BA305" s="47"/>
      <c r="BB305" s="2" t="str">
        <f t="shared" si="3"/>
        <v>||</v>
      </c>
      <c r="BC305" s="137"/>
      <c r="BD305" s="57"/>
      <c r="BE305" s="57"/>
      <c r="BF305" s="17"/>
      <c r="BG305" s="57"/>
      <c r="BH305" s="57"/>
      <c r="BI305" s="57"/>
      <c r="BJ305" s="57"/>
      <c r="BK305" s="57"/>
    </row>
    <row r="306" spans="1:63" outlineLevel="1" x14ac:dyDescent="0.35">
      <c r="A306" s="17"/>
      <c r="B306" s="178"/>
      <c r="C306" s="179"/>
      <c r="D306" s="141"/>
      <c r="E306" s="123"/>
      <c r="F306" s="52"/>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c r="AE306" s="52"/>
      <c r="AF306" s="52"/>
      <c r="AG306" s="52"/>
      <c r="AH306" s="52"/>
      <c r="AI306" s="52"/>
      <c r="AJ306" s="52"/>
      <c r="AK306" s="52"/>
      <c r="AL306" s="52"/>
      <c r="AM306" s="52"/>
      <c r="AN306" s="52"/>
      <c r="AO306" s="52"/>
      <c r="AP306" s="46"/>
      <c r="AQ306" s="46"/>
      <c r="AR306" s="46"/>
      <c r="AS306" s="46"/>
      <c r="AT306" s="46"/>
      <c r="AU306" s="46"/>
      <c r="AV306" s="46"/>
      <c r="AW306" s="46"/>
      <c r="AX306" s="46"/>
      <c r="AY306" s="46"/>
      <c r="AZ306" s="46"/>
      <c r="BA306" s="47"/>
      <c r="BB306" s="2" t="str">
        <f t="shared" si="3"/>
        <v>||</v>
      </c>
      <c r="BC306" s="137"/>
      <c r="BD306" s="57"/>
      <c r="BE306" s="57"/>
      <c r="BF306" s="17"/>
      <c r="BG306" s="57"/>
      <c r="BH306" s="57"/>
      <c r="BI306" s="57"/>
      <c r="BJ306" s="57"/>
      <c r="BK306" s="57"/>
    </row>
    <row r="307" spans="1:63" outlineLevel="1" x14ac:dyDescent="0.35">
      <c r="A307" s="17"/>
      <c r="B307" s="178"/>
      <c r="C307" s="179"/>
      <c r="D307" s="141"/>
      <c r="E307" s="123"/>
      <c r="F307" s="52"/>
      <c r="G307" s="52"/>
      <c r="H307" s="52"/>
      <c r="I307" s="52"/>
      <c r="J307" s="52"/>
      <c r="K307" s="52"/>
      <c r="L307" s="52"/>
      <c r="M307" s="52"/>
      <c r="N307" s="52"/>
      <c r="O307" s="52"/>
      <c r="P307" s="52"/>
      <c r="Q307" s="52"/>
      <c r="R307" s="52"/>
      <c r="S307" s="52"/>
      <c r="T307" s="52"/>
      <c r="U307" s="52"/>
      <c r="V307" s="52"/>
      <c r="W307" s="52"/>
      <c r="X307" s="52"/>
      <c r="Y307" s="52"/>
      <c r="Z307" s="52"/>
      <c r="AA307" s="52"/>
      <c r="AB307" s="52"/>
      <c r="AC307" s="52"/>
      <c r="AD307" s="52"/>
      <c r="AE307" s="52"/>
      <c r="AF307" s="52"/>
      <c r="AG307" s="52"/>
      <c r="AH307" s="52"/>
      <c r="AI307" s="52"/>
      <c r="AJ307" s="52"/>
      <c r="AK307" s="52"/>
      <c r="AL307" s="52"/>
      <c r="AM307" s="52"/>
      <c r="AN307" s="52"/>
      <c r="AO307" s="52"/>
      <c r="AP307" s="46"/>
      <c r="AQ307" s="46"/>
      <c r="AR307" s="46"/>
      <c r="AS307" s="46"/>
      <c r="AT307" s="46"/>
      <c r="AU307" s="46"/>
      <c r="AV307" s="46"/>
      <c r="AW307" s="46"/>
      <c r="AX307" s="46"/>
      <c r="AY307" s="46"/>
      <c r="AZ307" s="46"/>
      <c r="BA307" s="47"/>
      <c r="BB307" s="2" t="str">
        <f t="shared" si="3"/>
        <v>||</v>
      </c>
      <c r="BC307" s="137"/>
      <c r="BD307" s="57"/>
      <c r="BE307" s="57"/>
      <c r="BF307" s="17"/>
      <c r="BG307" s="57"/>
      <c r="BH307" s="57"/>
      <c r="BI307" s="57"/>
      <c r="BJ307" s="57"/>
      <c r="BK307" s="57"/>
    </row>
    <row r="308" spans="1:63" outlineLevel="1" x14ac:dyDescent="0.35">
      <c r="A308" s="17"/>
      <c r="B308" s="178"/>
      <c r="C308" s="179"/>
      <c r="D308" s="141"/>
      <c r="E308" s="123"/>
      <c r="F308" s="52"/>
      <c r="G308" s="52"/>
      <c r="H308" s="52"/>
      <c r="I308" s="52"/>
      <c r="J308" s="52"/>
      <c r="K308" s="52"/>
      <c r="L308" s="52"/>
      <c r="M308" s="52"/>
      <c r="N308" s="52"/>
      <c r="O308" s="52"/>
      <c r="P308" s="52"/>
      <c r="Q308" s="52"/>
      <c r="R308" s="52"/>
      <c r="S308" s="52"/>
      <c r="T308" s="52"/>
      <c r="U308" s="52"/>
      <c r="V308" s="52"/>
      <c r="W308" s="52"/>
      <c r="X308" s="52"/>
      <c r="Y308" s="52"/>
      <c r="Z308" s="52"/>
      <c r="AA308" s="52"/>
      <c r="AB308" s="52"/>
      <c r="AC308" s="52"/>
      <c r="AD308" s="52"/>
      <c r="AE308" s="52"/>
      <c r="AF308" s="52"/>
      <c r="AG308" s="52"/>
      <c r="AH308" s="52"/>
      <c r="AI308" s="52"/>
      <c r="AJ308" s="52"/>
      <c r="AK308" s="52"/>
      <c r="AL308" s="52"/>
      <c r="AM308" s="52"/>
      <c r="AN308" s="52"/>
      <c r="AO308" s="52"/>
      <c r="AP308" s="46"/>
      <c r="AQ308" s="46"/>
      <c r="AR308" s="46"/>
      <c r="AS308" s="46"/>
      <c r="AT308" s="46"/>
      <c r="AU308" s="46"/>
      <c r="AV308" s="46"/>
      <c r="AW308" s="46"/>
      <c r="AX308" s="46"/>
      <c r="AY308" s="46"/>
      <c r="AZ308" s="46"/>
      <c r="BA308" s="47"/>
      <c r="BB308" s="2" t="str">
        <f t="shared" si="3"/>
        <v>||</v>
      </c>
      <c r="BC308" s="137"/>
      <c r="BD308" s="57"/>
      <c r="BE308" s="57"/>
      <c r="BF308" s="17"/>
      <c r="BG308" s="57"/>
      <c r="BH308" s="57"/>
      <c r="BI308" s="57"/>
      <c r="BJ308" s="57"/>
      <c r="BK308" s="57"/>
    </row>
    <row r="309" spans="1:63" outlineLevel="1" x14ac:dyDescent="0.35">
      <c r="A309" s="17"/>
      <c r="B309" s="178"/>
      <c r="C309" s="179"/>
      <c r="D309" s="141"/>
      <c r="E309" s="123"/>
      <c r="F309" s="52"/>
      <c r="G309" s="52"/>
      <c r="H309" s="52"/>
      <c r="I309" s="52"/>
      <c r="J309" s="52"/>
      <c r="K309" s="52"/>
      <c r="L309" s="52"/>
      <c r="M309" s="52"/>
      <c r="N309" s="52"/>
      <c r="O309" s="52"/>
      <c r="P309" s="52"/>
      <c r="Q309" s="52"/>
      <c r="R309" s="52"/>
      <c r="S309" s="52"/>
      <c r="T309" s="52"/>
      <c r="U309" s="52"/>
      <c r="V309" s="52"/>
      <c r="W309" s="52"/>
      <c r="X309" s="52"/>
      <c r="Y309" s="52"/>
      <c r="Z309" s="52"/>
      <c r="AA309" s="52"/>
      <c r="AB309" s="52"/>
      <c r="AC309" s="52"/>
      <c r="AD309" s="52"/>
      <c r="AE309" s="52"/>
      <c r="AF309" s="52"/>
      <c r="AG309" s="52"/>
      <c r="AH309" s="52"/>
      <c r="AI309" s="52"/>
      <c r="AJ309" s="52"/>
      <c r="AK309" s="52"/>
      <c r="AL309" s="52"/>
      <c r="AM309" s="52"/>
      <c r="AN309" s="52"/>
      <c r="AO309" s="52"/>
      <c r="AP309" s="46"/>
      <c r="AQ309" s="46"/>
      <c r="AR309" s="46"/>
      <c r="AS309" s="46"/>
      <c r="AT309" s="46"/>
      <c r="AU309" s="46"/>
      <c r="AV309" s="46"/>
      <c r="AW309" s="46"/>
      <c r="AX309" s="46"/>
      <c r="AY309" s="46"/>
      <c r="AZ309" s="46"/>
      <c r="BA309" s="47"/>
      <c r="BB309" s="2" t="str">
        <f t="shared" si="3"/>
        <v>||</v>
      </c>
      <c r="BC309" s="137"/>
      <c r="BD309" s="57"/>
      <c r="BE309" s="57"/>
      <c r="BF309" s="17"/>
      <c r="BG309" s="57"/>
      <c r="BH309" s="57"/>
      <c r="BI309" s="57"/>
      <c r="BJ309" s="57"/>
      <c r="BK309" s="57"/>
    </row>
    <row r="310" spans="1:63" outlineLevel="1" x14ac:dyDescent="0.35">
      <c r="A310" s="17"/>
      <c r="B310" s="178"/>
      <c r="C310" s="179"/>
      <c r="D310" s="141"/>
      <c r="E310" s="123"/>
      <c r="F310" s="52"/>
      <c r="G310" s="52"/>
      <c r="H310" s="52"/>
      <c r="I310" s="52"/>
      <c r="J310" s="52"/>
      <c r="K310" s="52"/>
      <c r="L310" s="52"/>
      <c r="M310" s="52"/>
      <c r="N310" s="52"/>
      <c r="O310" s="52"/>
      <c r="P310" s="52"/>
      <c r="Q310" s="52"/>
      <c r="R310" s="52"/>
      <c r="S310" s="52"/>
      <c r="T310" s="52"/>
      <c r="U310" s="52"/>
      <c r="V310" s="52"/>
      <c r="W310" s="52"/>
      <c r="X310" s="52"/>
      <c r="Y310" s="52"/>
      <c r="Z310" s="52"/>
      <c r="AA310" s="52"/>
      <c r="AB310" s="52"/>
      <c r="AC310" s="52"/>
      <c r="AD310" s="52"/>
      <c r="AE310" s="52"/>
      <c r="AF310" s="52"/>
      <c r="AG310" s="52"/>
      <c r="AH310" s="52"/>
      <c r="AI310" s="52"/>
      <c r="AJ310" s="52"/>
      <c r="AK310" s="52"/>
      <c r="AL310" s="52"/>
      <c r="AM310" s="52"/>
      <c r="AN310" s="52"/>
      <c r="AO310" s="52"/>
      <c r="AP310" s="46"/>
      <c r="AQ310" s="46"/>
      <c r="AR310" s="46"/>
      <c r="AS310" s="46"/>
      <c r="AT310" s="46"/>
      <c r="AU310" s="46"/>
      <c r="AV310" s="46"/>
      <c r="AW310" s="46"/>
      <c r="AX310" s="46"/>
      <c r="AY310" s="46"/>
      <c r="AZ310" s="46"/>
      <c r="BA310" s="47"/>
      <c r="BB310" s="2" t="str">
        <f t="shared" si="3"/>
        <v>||</v>
      </c>
      <c r="BC310" s="137"/>
      <c r="BD310" s="57"/>
      <c r="BE310" s="57"/>
      <c r="BF310" s="17"/>
      <c r="BG310" s="57"/>
      <c r="BH310" s="57"/>
      <c r="BI310" s="57"/>
      <c r="BJ310" s="57"/>
      <c r="BK310" s="57"/>
    </row>
    <row r="311" spans="1:63" outlineLevel="1" x14ac:dyDescent="0.35">
      <c r="A311" s="17"/>
      <c r="B311" s="178"/>
      <c r="C311" s="179"/>
      <c r="D311" s="141"/>
      <c r="E311" s="123"/>
      <c r="F311" s="52"/>
      <c r="G311" s="52"/>
      <c r="H311" s="52"/>
      <c r="I311" s="52"/>
      <c r="J311" s="52"/>
      <c r="K311" s="52"/>
      <c r="L311" s="52"/>
      <c r="M311" s="52"/>
      <c r="N311" s="52"/>
      <c r="O311" s="52"/>
      <c r="P311" s="52"/>
      <c r="Q311" s="52"/>
      <c r="R311" s="52"/>
      <c r="S311" s="52"/>
      <c r="T311" s="52"/>
      <c r="U311" s="52"/>
      <c r="V311" s="52"/>
      <c r="W311" s="52"/>
      <c r="X311" s="52"/>
      <c r="Y311" s="52"/>
      <c r="Z311" s="52"/>
      <c r="AA311" s="52"/>
      <c r="AB311" s="52"/>
      <c r="AC311" s="52"/>
      <c r="AD311" s="52"/>
      <c r="AE311" s="52"/>
      <c r="AF311" s="52"/>
      <c r="AG311" s="52"/>
      <c r="AH311" s="52"/>
      <c r="AI311" s="52"/>
      <c r="AJ311" s="52"/>
      <c r="AK311" s="52"/>
      <c r="AL311" s="52"/>
      <c r="AM311" s="52"/>
      <c r="AN311" s="52"/>
      <c r="AO311" s="52"/>
      <c r="AP311" s="46"/>
      <c r="AQ311" s="46"/>
      <c r="AR311" s="46"/>
      <c r="AS311" s="46"/>
      <c r="AT311" s="46"/>
      <c r="AU311" s="46"/>
      <c r="AV311" s="46"/>
      <c r="AW311" s="46"/>
      <c r="AX311" s="46"/>
      <c r="AY311" s="46"/>
      <c r="AZ311" s="46"/>
      <c r="BA311" s="47"/>
      <c r="BB311" s="2" t="str">
        <f t="shared" si="3"/>
        <v>||</v>
      </c>
      <c r="BC311" s="137"/>
      <c r="BD311" s="57"/>
      <c r="BE311" s="57"/>
      <c r="BF311" s="17"/>
      <c r="BG311" s="57"/>
      <c r="BH311" s="57"/>
      <c r="BI311" s="57"/>
      <c r="BJ311" s="57"/>
      <c r="BK311" s="57"/>
    </row>
    <row r="312" spans="1:63" outlineLevel="1" x14ac:dyDescent="0.35">
      <c r="A312" s="17"/>
      <c r="B312" s="178"/>
      <c r="C312" s="179"/>
      <c r="D312" s="141"/>
      <c r="E312" s="123"/>
      <c r="F312" s="52"/>
      <c r="G312" s="52"/>
      <c r="H312" s="52"/>
      <c r="I312" s="52"/>
      <c r="J312" s="52"/>
      <c r="K312" s="52"/>
      <c r="L312" s="52"/>
      <c r="M312" s="52"/>
      <c r="N312" s="52"/>
      <c r="O312" s="52"/>
      <c r="P312" s="52"/>
      <c r="Q312" s="52"/>
      <c r="R312" s="52"/>
      <c r="S312" s="52"/>
      <c r="T312" s="52"/>
      <c r="U312" s="52"/>
      <c r="V312" s="52"/>
      <c r="W312" s="52"/>
      <c r="X312" s="52"/>
      <c r="Y312" s="52"/>
      <c r="Z312" s="52"/>
      <c r="AA312" s="52"/>
      <c r="AB312" s="52"/>
      <c r="AC312" s="52"/>
      <c r="AD312" s="52"/>
      <c r="AE312" s="52"/>
      <c r="AF312" s="52"/>
      <c r="AG312" s="52"/>
      <c r="AH312" s="52"/>
      <c r="AI312" s="52"/>
      <c r="AJ312" s="52"/>
      <c r="AK312" s="52"/>
      <c r="AL312" s="52"/>
      <c r="AM312" s="52"/>
      <c r="AN312" s="52"/>
      <c r="AO312" s="52"/>
      <c r="AP312" s="46"/>
      <c r="AQ312" s="46"/>
      <c r="AR312" s="46"/>
      <c r="AS312" s="46"/>
      <c r="AT312" s="46"/>
      <c r="AU312" s="46"/>
      <c r="AV312" s="46"/>
      <c r="AW312" s="46"/>
      <c r="AX312" s="46"/>
      <c r="AY312" s="46"/>
      <c r="AZ312" s="46"/>
      <c r="BA312" s="47"/>
      <c r="BB312" s="2" t="str">
        <f t="shared" si="3"/>
        <v>||</v>
      </c>
      <c r="BC312" s="137"/>
      <c r="BD312" s="57"/>
      <c r="BE312" s="57"/>
      <c r="BF312" s="17"/>
      <c r="BG312" s="57"/>
      <c r="BH312" s="57"/>
      <c r="BI312" s="57"/>
      <c r="BJ312" s="57"/>
      <c r="BK312" s="57"/>
    </row>
    <row r="313" spans="1:63" outlineLevel="1" x14ac:dyDescent="0.35">
      <c r="A313" s="17"/>
      <c r="B313" s="178"/>
      <c r="C313" s="179"/>
      <c r="D313" s="141"/>
      <c r="E313" s="123"/>
      <c r="F313" s="52"/>
      <c r="G313" s="52"/>
      <c r="H313" s="52"/>
      <c r="I313" s="52"/>
      <c r="J313" s="52"/>
      <c r="K313" s="52"/>
      <c r="L313" s="52"/>
      <c r="M313" s="52"/>
      <c r="N313" s="52"/>
      <c r="O313" s="52"/>
      <c r="P313" s="52"/>
      <c r="Q313" s="52"/>
      <c r="R313" s="52"/>
      <c r="S313" s="52"/>
      <c r="T313" s="52"/>
      <c r="U313" s="52"/>
      <c r="V313" s="52"/>
      <c r="W313" s="52"/>
      <c r="X313" s="52"/>
      <c r="Y313" s="52"/>
      <c r="Z313" s="52"/>
      <c r="AA313" s="52"/>
      <c r="AB313" s="52"/>
      <c r="AC313" s="52"/>
      <c r="AD313" s="52"/>
      <c r="AE313" s="52"/>
      <c r="AF313" s="52"/>
      <c r="AG313" s="52"/>
      <c r="AH313" s="52"/>
      <c r="AI313" s="52"/>
      <c r="AJ313" s="52"/>
      <c r="AK313" s="52"/>
      <c r="AL313" s="52"/>
      <c r="AM313" s="52"/>
      <c r="AN313" s="52"/>
      <c r="AO313" s="52"/>
      <c r="AP313" s="46"/>
      <c r="AQ313" s="46"/>
      <c r="AR313" s="46"/>
      <c r="AS313" s="46"/>
      <c r="AT313" s="46"/>
      <c r="AU313" s="46"/>
      <c r="AV313" s="46"/>
      <c r="AW313" s="46"/>
      <c r="AX313" s="46"/>
      <c r="AY313" s="46"/>
      <c r="AZ313" s="46"/>
      <c r="BA313" s="47"/>
      <c r="BB313" s="2" t="str">
        <f t="shared" si="3"/>
        <v>||</v>
      </c>
      <c r="BC313" s="137"/>
      <c r="BD313" s="57"/>
      <c r="BE313" s="57"/>
      <c r="BF313" s="17"/>
      <c r="BG313" s="57"/>
      <c r="BH313" s="57"/>
      <c r="BI313" s="57"/>
      <c r="BJ313" s="57"/>
      <c r="BK313" s="57"/>
    </row>
    <row r="314" spans="1:63" outlineLevel="1" x14ac:dyDescent="0.35">
      <c r="A314" s="17"/>
      <c r="B314" s="178"/>
      <c r="C314" s="179"/>
      <c r="D314" s="141"/>
      <c r="E314" s="123"/>
      <c r="F314" s="52"/>
      <c r="G314" s="52"/>
      <c r="H314" s="52"/>
      <c r="I314" s="52"/>
      <c r="J314" s="52"/>
      <c r="K314" s="52"/>
      <c r="L314" s="52"/>
      <c r="M314" s="52"/>
      <c r="N314" s="52"/>
      <c r="O314" s="52"/>
      <c r="P314" s="52"/>
      <c r="Q314" s="52"/>
      <c r="R314" s="52"/>
      <c r="S314" s="52"/>
      <c r="T314" s="52"/>
      <c r="U314" s="52"/>
      <c r="V314" s="52"/>
      <c r="W314" s="52"/>
      <c r="X314" s="52"/>
      <c r="Y314" s="52"/>
      <c r="Z314" s="52"/>
      <c r="AA314" s="52"/>
      <c r="AB314" s="52"/>
      <c r="AC314" s="52"/>
      <c r="AD314" s="52"/>
      <c r="AE314" s="52"/>
      <c r="AF314" s="52"/>
      <c r="AG314" s="52"/>
      <c r="AH314" s="52"/>
      <c r="AI314" s="52"/>
      <c r="AJ314" s="52"/>
      <c r="AK314" s="52"/>
      <c r="AL314" s="52"/>
      <c r="AM314" s="52"/>
      <c r="AN314" s="52"/>
      <c r="AO314" s="52"/>
      <c r="AP314" s="46"/>
      <c r="AQ314" s="46"/>
      <c r="AR314" s="46"/>
      <c r="AS314" s="46"/>
      <c r="AT314" s="46"/>
      <c r="AU314" s="46"/>
      <c r="AV314" s="46"/>
      <c r="AW314" s="46"/>
      <c r="AX314" s="46"/>
      <c r="AY314" s="46"/>
      <c r="AZ314" s="46"/>
      <c r="BA314" s="47"/>
      <c r="BB314" s="2" t="str">
        <f t="shared" si="3"/>
        <v>||</v>
      </c>
      <c r="BC314" s="137"/>
      <c r="BD314" s="57"/>
      <c r="BE314" s="57"/>
      <c r="BF314" s="17"/>
      <c r="BG314" s="57"/>
      <c r="BH314" s="57"/>
      <c r="BI314" s="57"/>
      <c r="BJ314" s="57"/>
      <c r="BK314" s="57"/>
    </row>
    <row r="315" spans="1:63" outlineLevel="1" x14ac:dyDescent="0.35">
      <c r="A315" s="17"/>
      <c r="B315" s="178"/>
      <c r="C315" s="179"/>
      <c r="D315" s="141"/>
      <c r="E315" s="123"/>
      <c r="F315" s="52"/>
      <c r="G315" s="52"/>
      <c r="H315" s="52"/>
      <c r="I315" s="52"/>
      <c r="J315" s="52"/>
      <c r="K315" s="52"/>
      <c r="L315" s="52"/>
      <c r="M315" s="52"/>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2"/>
      <c r="AL315" s="52"/>
      <c r="AM315" s="52"/>
      <c r="AN315" s="52"/>
      <c r="AO315" s="52"/>
      <c r="AP315" s="46"/>
      <c r="AQ315" s="46"/>
      <c r="AR315" s="46"/>
      <c r="AS315" s="46"/>
      <c r="AT315" s="46"/>
      <c r="AU315" s="46"/>
      <c r="AV315" s="46"/>
      <c r="AW315" s="46"/>
      <c r="AX315" s="46"/>
      <c r="AY315" s="46"/>
      <c r="AZ315" s="46"/>
      <c r="BA315" s="47"/>
      <c r="BB315" s="2" t="str">
        <f t="shared" si="3"/>
        <v>||</v>
      </c>
      <c r="BC315" s="137"/>
      <c r="BD315" s="57"/>
      <c r="BE315" s="57"/>
      <c r="BF315" s="17"/>
      <c r="BG315" s="57"/>
      <c r="BH315" s="57"/>
      <c r="BI315" s="57"/>
      <c r="BJ315" s="57"/>
      <c r="BK315" s="57"/>
    </row>
    <row r="316" spans="1:63" outlineLevel="1" x14ac:dyDescent="0.35">
      <c r="A316" s="17"/>
      <c r="B316" s="178"/>
      <c r="C316" s="179"/>
      <c r="D316" s="141"/>
      <c r="E316" s="123"/>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c r="AE316" s="52"/>
      <c r="AF316" s="52"/>
      <c r="AG316" s="52"/>
      <c r="AH316" s="52"/>
      <c r="AI316" s="52"/>
      <c r="AJ316" s="52"/>
      <c r="AK316" s="52"/>
      <c r="AL316" s="52"/>
      <c r="AM316" s="52"/>
      <c r="AN316" s="52"/>
      <c r="AO316" s="52"/>
      <c r="AP316" s="46"/>
      <c r="AQ316" s="46"/>
      <c r="AR316" s="46"/>
      <c r="AS316" s="46"/>
      <c r="AT316" s="46"/>
      <c r="AU316" s="46"/>
      <c r="AV316" s="46"/>
      <c r="AW316" s="46"/>
      <c r="AX316" s="46"/>
      <c r="AY316" s="46"/>
      <c r="AZ316" s="46"/>
      <c r="BA316" s="47"/>
      <c r="BB316" s="2" t="str">
        <f t="shared" si="3"/>
        <v>||</v>
      </c>
      <c r="BC316" s="137"/>
      <c r="BD316" s="57"/>
      <c r="BE316" s="57"/>
      <c r="BF316" s="17"/>
      <c r="BG316" s="57"/>
      <c r="BH316" s="57"/>
      <c r="BI316" s="57"/>
      <c r="BJ316" s="57"/>
      <c r="BK316" s="57"/>
    </row>
    <row r="317" spans="1:63" outlineLevel="1" x14ac:dyDescent="0.35">
      <c r="A317" s="17"/>
      <c r="B317" s="178"/>
      <c r="C317" s="179"/>
      <c r="D317" s="141"/>
      <c r="E317" s="123"/>
      <c r="F317" s="52"/>
      <c r="G317" s="52"/>
      <c r="H317" s="52"/>
      <c r="I317" s="52"/>
      <c r="J317" s="52"/>
      <c r="K317" s="52"/>
      <c r="L317" s="52"/>
      <c r="M317" s="52"/>
      <c r="N317" s="52"/>
      <c r="O317" s="52"/>
      <c r="P317" s="52"/>
      <c r="Q317" s="52"/>
      <c r="R317" s="52"/>
      <c r="S317" s="52"/>
      <c r="T317" s="52"/>
      <c r="U317" s="52"/>
      <c r="V317" s="52"/>
      <c r="W317" s="52"/>
      <c r="X317" s="52"/>
      <c r="Y317" s="52"/>
      <c r="Z317" s="52"/>
      <c r="AA317" s="52"/>
      <c r="AB317" s="52"/>
      <c r="AC317" s="52"/>
      <c r="AD317" s="52"/>
      <c r="AE317" s="52"/>
      <c r="AF317" s="52"/>
      <c r="AG317" s="52"/>
      <c r="AH317" s="52"/>
      <c r="AI317" s="52"/>
      <c r="AJ317" s="52"/>
      <c r="AK317" s="52"/>
      <c r="AL317" s="52"/>
      <c r="AM317" s="52"/>
      <c r="AN317" s="52"/>
      <c r="AO317" s="52"/>
      <c r="AP317" s="46"/>
      <c r="AQ317" s="46"/>
      <c r="AR317" s="46"/>
      <c r="AS317" s="46"/>
      <c r="AT317" s="46"/>
      <c r="AU317" s="46"/>
      <c r="AV317" s="46"/>
      <c r="AW317" s="46"/>
      <c r="AX317" s="46"/>
      <c r="AY317" s="46"/>
      <c r="AZ317" s="46"/>
      <c r="BA317" s="47"/>
      <c r="BB317" s="2" t="str">
        <f t="shared" si="3"/>
        <v>||</v>
      </c>
      <c r="BC317" s="137"/>
      <c r="BD317" s="57"/>
      <c r="BE317" s="57"/>
      <c r="BF317" s="17"/>
      <c r="BG317" s="57"/>
      <c r="BH317" s="57"/>
      <c r="BI317" s="57"/>
      <c r="BJ317" s="57"/>
      <c r="BK317" s="57"/>
    </row>
    <row r="318" spans="1:63" outlineLevel="1" x14ac:dyDescent="0.35">
      <c r="A318" s="17"/>
      <c r="B318" s="178"/>
      <c r="C318" s="179"/>
      <c r="D318" s="141"/>
      <c r="E318" s="123"/>
      <c r="F318" s="52"/>
      <c r="G318" s="52"/>
      <c r="H318" s="52"/>
      <c r="I318" s="52"/>
      <c r="J318" s="52"/>
      <c r="K318" s="52"/>
      <c r="L318" s="52"/>
      <c r="M318" s="52"/>
      <c r="N318" s="52"/>
      <c r="O318" s="52"/>
      <c r="P318" s="52"/>
      <c r="Q318" s="52"/>
      <c r="R318" s="52"/>
      <c r="S318" s="52"/>
      <c r="T318" s="52"/>
      <c r="U318" s="52"/>
      <c r="V318" s="52"/>
      <c r="W318" s="52"/>
      <c r="X318" s="52"/>
      <c r="Y318" s="52"/>
      <c r="Z318" s="52"/>
      <c r="AA318" s="52"/>
      <c r="AB318" s="52"/>
      <c r="AC318" s="52"/>
      <c r="AD318" s="52"/>
      <c r="AE318" s="52"/>
      <c r="AF318" s="52"/>
      <c r="AG318" s="52"/>
      <c r="AH318" s="52"/>
      <c r="AI318" s="52"/>
      <c r="AJ318" s="52"/>
      <c r="AK318" s="52"/>
      <c r="AL318" s="52"/>
      <c r="AM318" s="52"/>
      <c r="AN318" s="52"/>
      <c r="AO318" s="52"/>
      <c r="AP318" s="46"/>
      <c r="AQ318" s="46"/>
      <c r="AR318" s="46"/>
      <c r="AS318" s="46"/>
      <c r="AT318" s="46"/>
      <c r="AU318" s="46"/>
      <c r="AV318" s="46"/>
      <c r="AW318" s="46"/>
      <c r="AX318" s="46"/>
      <c r="AY318" s="46"/>
      <c r="AZ318" s="46"/>
      <c r="BA318" s="47"/>
      <c r="BB318" s="2" t="str">
        <f t="shared" si="3"/>
        <v>||</v>
      </c>
      <c r="BC318" s="137"/>
      <c r="BD318" s="57"/>
      <c r="BE318" s="57"/>
      <c r="BF318" s="17"/>
      <c r="BG318" s="57"/>
      <c r="BH318" s="57"/>
      <c r="BI318" s="57"/>
      <c r="BJ318" s="57"/>
      <c r="BK318" s="57"/>
    </row>
    <row r="319" spans="1:63" outlineLevel="1" x14ac:dyDescent="0.35">
      <c r="A319" s="17"/>
      <c r="B319" s="178"/>
      <c r="C319" s="179"/>
      <c r="D319" s="141"/>
      <c r="E319" s="123"/>
      <c r="F319" s="52"/>
      <c r="G319" s="52"/>
      <c r="H319" s="52"/>
      <c r="I319" s="52"/>
      <c r="J319" s="52"/>
      <c r="K319" s="52"/>
      <c r="L319" s="52"/>
      <c r="M319" s="52"/>
      <c r="N319" s="52"/>
      <c r="O319" s="52"/>
      <c r="P319" s="52"/>
      <c r="Q319" s="52"/>
      <c r="R319" s="52"/>
      <c r="S319" s="52"/>
      <c r="T319" s="52"/>
      <c r="U319" s="52"/>
      <c r="V319" s="52"/>
      <c r="W319" s="52"/>
      <c r="X319" s="52"/>
      <c r="Y319" s="52"/>
      <c r="Z319" s="52"/>
      <c r="AA319" s="52"/>
      <c r="AB319" s="52"/>
      <c r="AC319" s="52"/>
      <c r="AD319" s="52"/>
      <c r="AE319" s="52"/>
      <c r="AF319" s="52"/>
      <c r="AG319" s="52"/>
      <c r="AH319" s="52"/>
      <c r="AI319" s="52"/>
      <c r="AJ319" s="52"/>
      <c r="AK319" s="52"/>
      <c r="AL319" s="52"/>
      <c r="AM319" s="52"/>
      <c r="AN319" s="52"/>
      <c r="AO319" s="52"/>
      <c r="AP319" s="46"/>
      <c r="AQ319" s="46"/>
      <c r="AR319" s="46"/>
      <c r="AS319" s="46"/>
      <c r="AT319" s="46"/>
      <c r="AU319" s="46"/>
      <c r="AV319" s="46"/>
      <c r="AW319" s="46"/>
      <c r="AX319" s="46"/>
      <c r="AY319" s="46"/>
      <c r="AZ319" s="46"/>
      <c r="BA319" s="47"/>
      <c r="BB319" s="2" t="str">
        <f t="shared" si="3"/>
        <v>||</v>
      </c>
      <c r="BC319" s="137"/>
      <c r="BD319" s="57"/>
      <c r="BE319" s="57"/>
      <c r="BF319" s="17"/>
      <c r="BG319" s="57"/>
      <c r="BH319" s="57"/>
      <c r="BI319" s="57"/>
      <c r="BJ319" s="57"/>
      <c r="BK319" s="57"/>
    </row>
    <row r="320" spans="1:63" outlineLevel="1" x14ac:dyDescent="0.35">
      <c r="A320" s="17"/>
      <c r="B320" s="178"/>
      <c r="C320" s="179"/>
      <c r="D320" s="141"/>
      <c r="E320" s="123"/>
      <c r="F320" s="52"/>
      <c r="G320" s="52"/>
      <c r="H320" s="52"/>
      <c r="I320" s="52"/>
      <c r="J320" s="52"/>
      <c r="K320" s="52"/>
      <c r="L320" s="52"/>
      <c r="M320" s="52"/>
      <c r="N320" s="52"/>
      <c r="O320" s="52"/>
      <c r="P320" s="52"/>
      <c r="Q320" s="52"/>
      <c r="R320" s="52"/>
      <c r="S320" s="52"/>
      <c r="T320" s="52"/>
      <c r="U320" s="52"/>
      <c r="V320" s="52"/>
      <c r="W320" s="52"/>
      <c r="X320" s="52"/>
      <c r="Y320" s="52"/>
      <c r="Z320" s="52"/>
      <c r="AA320" s="52"/>
      <c r="AB320" s="52"/>
      <c r="AC320" s="52"/>
      <c r="AD320" s="52"/>
      <c r="AE320" s="52"/>
      <c r="AF320" s="52"/>
      <c r="AG320" s="52"/>
      <c r="AH320" s="52"/>
      <c r="AI320" s="52"/>
      <c r="AJ320" s="52"/>
      <c r="AK320" s="52"/>
      <c r="AL320" s="52"/>
      <c r="AM320" s="52"/>
      <c r="AN320" s="52"/>
      <c r="AO320" s="52"/>
      <c r="AP320" s="46"/>
      <c r="AQ320" s="46"/>
      <c r="AR320" s="46"/>
      <c r="AS320" s="46"/>
      <c r="AT320" s="46"/>
      <c r="AU320" s="46"/>
      <c r="AV320" s="46"/>
      <c r="AW320" s="46"/>
      <c r="AX320" s="46"/>
      <c r="AY320" s="46"/>
      <c r="AZ320" s="46"/>
      <c r="BA320" s="47"/>
      <c r="BB320" s="2" t="str">
        <f t="shared" si="3"/>
        <v>||</v>
      </c>
      <c r="BC320" s="137"/>
      <c r="BD320" s="57"/>
      <c r="BE320" s="57"/>
      <c r="BF320" s="17"/>
      <c r="BG320" s="57"/>
      <c r="BH320" s="57"/>
      <c r="BI320" s="57"/>
      <c r="BJ320" s="57"/>
      <c r="BK320" s="57"/>
    </row>
    <row r="321" spans="1:63" outlineLevel="1" x14ac:dyDescent="0.35">
      <c r="A321" s="17"/>
      <c r="B321" s="178"/>
      <c r="C321" s="179"/>
      <c r="D321" s="141"/>
      <c r="E321" s="123"/>
      <c r="F321" s="52"/>
      <c r="G321" s="52"/>
      <c r="H321" s="52"/>
      <c r="I321" s="52"/>
      <c r="J321" s="52"/>
      <c r="K321" s="52"/>
      <c r="L321" s="52"/>
      <c r="M321" s="52"/>
      <c r="N321" s="52"/>
      <c r="O321" s="52"/>
      <c r="P321" s="52"/>
      <c r="Q321" s="52"/>
      <c r="R321" s="52"/>
      <c r="S321" s="52"/>
      <c r="T321" s="52"/>
      <c r="U321" s="52"/>
      <c r="V321" s="52"/>
      <c r="W321" s="52"/>
      <c r="X321" s="52"/>
      <c r="Y321" s="52"/>
      <c r="Z321" s="52"/>
      <c r="AA321" s="52"/>
      <c r="AB321" s="52"/>
      <c r="AC321" s="52"/>
      <c r="AD321" s="52"/>
      <c r="AE321" s="52"/>
      <c r="AF321" s="52"/>
      <c r="AG321" s="52"/>
      <c r="AH321" s="52"/>
      <c r="AI321" s="52"/>
      <c r="AJ321" s="52"/>
      <c r="AK321" s="52"/>
      <c r="AL321" s="52"/>
      <c r="AM321" s="52"/>
      <c r="AN321" s="52"/>
      <c r="AO321" s="52"/>
      <c r="AP321" s="46"/>
      <c r="AQ321" s="46"/>
      <c r="AR321" s="46"/>
      <c r="AS321" s="46"/>
      <c r="AT321" s="46"/>
      <c r="AU321" s="46"/>
      <c r="AV321" s="46"/>
      <c r="AW321" s="46"/>
      <c r="AX321" s="46"/>
      <c r="AY321" s="46"/>
      <c r="AZ321" s="46"/>
      <c r="BA321" s="47"/>
      <c r="BB321" s="2" t="str">
        <f t="shared" si="3"/>
        <v>||</v>
      </c>
      <c r="BC321" s="137"/>
      <c r="BD321" s="57"/>
      <c r="BE321" s="57"/>
      <c r="BF321" s="17"/>
      <c r="BG321" s="57"/>
      <c r="BH321" s="57"/>
      <c r="BI321" s="57"/>
      <c r="BJ321" s="57"/>
      <c r="BK321" s="57"/>
    </row>
    <row r="322" spans="1:63" outlineLevel="1" x14ac:dyDescent="0.35">
      <c r="A322" s="17"/>
      <c r="B322" s="178"/>
      <c r="C322" s="179"/>
      <c r="D322" s="141"/>
      <c r="E322" s="123"/>
      <c r="F322" s="52"/>
      <c r="G322" s="52"/>
      <c r="H322" s="52"/>
      <c r="I322" s="52"/>
      <c r="J322" s="52"/>
      <c r="K322" s="52"/>
      <c r="L322" s="52"/>
      <c r="M322" s="52"/>
      <c r="N322" s="52"/>
      <c r="O322" s="52"/>
      <c r="P322" s="52"/>
      <c r="Q322" s="52"/>
      <c r="R322" s="52"/>
      <c r="S322" s="52"/>
      <c r="T322" s="52"/>
      <c r="U322" s="52"/>
      <c r="V322" s="52"/>
      <c r="W322" s="52"/>
      <c r="X322" s="52"/>
      <c r="Y322" s="52"/>
      <c r="Z322" s="52"/>
      <c r="AA322" s="52"/>
      <c r="AB322" s="52"/>
      <c r="AC322" s="52"/>
      <c r="AD322" s="52"/>
      <c r="AE322" s="52"/>
      <c r="AF322" s="52"/>
      <c r="AG322" s="52"/>
      <c r="AH322" s="52"/>
      <c r="AI322" s="52"/>
      <c r="AJ322" s="52"/>
      <c r="AK322" s="52"/>
      <c r="AL322" s="52"/>
      <c r="AM322" s="52"/>
      <c r="AN322" s="52"/>
      <c r="AO322" s="52"/>
      <c r="AP322" s="46"/>
      <c r="AQ322" s="46"/>
      <c r="AR322" s="46"/>
      <c r="AS322" s="46"/>
      <c r="AT322" s="46"/>
      <c r="AU322" s="46"/>
      <c r="AV322" s="46"/>
      <c r="AW322" s="46"/>
      <c r="AX322" s="46"/>
      <c r="AY322" s="46"/>
      <c r="AZ322" s="46"/>
      <c r="BA322" s="47"/>
      <c r="BB322" s="2" t="str">
        <f t="shared" si="3"/>
        <v>||</v>
      </c>
      <c r="BC322" s="137"/>
      <c r="BD322" s="57"/>
      <c r="BE322" s="57"/>
      <c r="BF322" s="17"/>
      <c r="BG322" s="57"/>
      <c r="BH322" s="57"/>
      <c r="BI322" s="57"/>
      <c r="BJ322" s="57"/>
      <c r="BK322" s="57"/>
    </row>
    <row r="323" spans="1:63" outlineLevel="1" x14ac:dyDescent="0.35">
      <c r="A323" s="17"/>
      <c r="B323" s="178"/>
      <c r="C323" s="179"/>
      <c r="D323" s="141"/>
      <c r="E323" s="123"/>
      <c r="F323" s="52"/>
      <c r="G323" s="52"/>
      <c r="H323" s="52"/>
      <c r="I323" s="52"/>
      <c r="J323" s="52"/>
      <c r="K323" s="52"/>
      <c r="L323" s="52"/>
      <c r="M323" s="52"/>
      <c r="N323" s="52"/>
      <c r="O323" s="52"/>
      <c r="P323" s="52"/>
      <c r="Q323" s="52"/>
      <c r="R323" s="52"/>
      <c r="S323" s="52"/>
      <c r="T323" s="52"/>
      <c r="U323" s="52"/>
      <c r="V323" s="52"/>
      <c r="W323" s="52"/>
      <c r="X323" s="52"/>
      <c r="Y323" s="52"/>
      <c r="Z323" s="52"/>
      <c r="AA323" s="52"/>
      <c r="AB323" s="52"/>
      <c r="AC323" s="52"/>
      <c r="AD323" s="52"/>
      <c r="AE323" s="52"/>
      <c r="AF323" s="52"/>
      <c r="AG323" s="52"/>
      <c r="AH323" s="52"/>
      <c r="AI323" s="52"/>
      <c r="AJ323" s="52"/>
      <c r="AK323" s="52"/>
      <c r="AL323" s="52"/>
      <c r="AM323" s="52"/>
      <c r="AN323" s="52"/>
      <c r="AO323" s="52"/>
      <c r="AP323" s="46"/>
      <c r="AQ323" s="46"/>
      <c r="AR323" s="46"/>
      <c r="AS323" s="46"/>
      <c r="AT323" s="46"/>
      <c r="AU323" s="46"/>
      <c r="AV323" s="46"/>
      <c r="AW323" s="46"/>
      <c r="AX323" s="46"/>
      <c r="AY323" s="46"/>
      <c r="AZ323" s="46"/>
      <c r="BA323" s="47"/>
      <c r="BB323" s="2" t="str">
        <f t="shared" si="3"/>
        <v>||</v>
      </c>
      <c r="BC323" s="137"/>
      <c r="BD323" s="57"/>
      <c r="BE323" s="57"/>
      <c r="BF323" s="17"/>
      <c r="BG323" s="57"/>
      <c r="BH323" s="57"/>
      <c r="BI323" s="57"/>
      <c r="BJ323" s="57"/>
      <c r="BK323" s="57"/>
    </row>
    <row r="324" spans="1:63" outlineLevel="1" x14ac:dyDescent="0.35">
      <c r="A324" s="17"/>
      <c r="B324" s="178"/>
      <c r="C324" s="179"/>
      <c r="D324" s="141"/>
      <c r="E324" s="123"/>
      <c r="F324" s="52"/>
      <c r="G324" s="52"/>
      <c r="H324" s="52"/>
      <c r="I324" s="52"/>
      <c r="J324" s="52"/>
      <c r="K324" s="52"/>
      <c r="L324" s="52"/>
      <c r="M324" s="52"/>
      <c r="N324" s="52"/>
      <c r="O324" s="52"/>
      <c r="P324" s="52"/>
      <c r="Q324" s="52"/>
      <c r="R324" s="52"/>
      <c r="S324" s="52"/>
      <c r="T324" s="52"/>
      <c r="U324" s="52"/>
      <c r="V324" s="52"/>
      <c r="W324" s="52"/>
      <c r="X324" s="52"/>
      <c r="Y324" s="52"/>
      <c r="Z324" s="52"/>
      <c r="AA324" s="52"/>
      <c r="AB324" s="52"/>
      <c r="AC324" s="52"/>
      <c r="AD324" s="52"/>
      <c r="AE324" s="52"/>
      <c r="AF324" s="52"/>
      <c r="AG324" s="52"/>
      <c r="AH324" s="52"/>
      <c r="AI324" s="52"/>
      <c r="AJ324" s="52"/>
      <c r="AK324" s="52"/>
      <c r="AL324" s="52"/>
      <c r="AM324" s="52"/>
      <c r="AN324" s="52"/>
      <c r="AO324" s="52"/>
      <c r="AP324" s="46"/>
      <c r="AQ324" s="46"/>
      <c r="AR324" s="46"/>
      <c r="AS324" s="46"/>
      <c r="AT324" s="46"/>
      <c r="AU324" s="46"/>
      <c r="AV324" s="46"/>
      <c r="AW324" s="46"/>
      <c r="AX324" s="46"/>
      <c r="AY324" s="46"/>
      <c r="AZ324" s="46"/>
      <c r="BA324" s="47"/>
      <c r="BB324" s="2" t="str">
        <f t="shared" si="3"/>
        <v>||</v>
      </c>
      <c r="BC324" s="137"/>
      <c r="BD324" s="57"/>
      <c r="BE324" s="57"/>
      <c r="BF324" s="17"/>
      <c r="BG324" s="57"/>
      <c r="BH324" s="57"/>
      <c r="BI324" s="57"/>
      <c r="BJ324" s="57"/>
      <c r="BK324" s="57"/>
    </row>
    <row r="325" spans="1:63" outlineLevel="1" x14ac:dyDescent="0.35">
      <c r="A325" s="17"/>
      <c r="B325" s="178"/>
      <c r="C325" s="179"/>
      <c r="D325" s="141"/>
      <c r="E325" s="123"/>
      <c r="F325" s="52"/>
      <c r="G325" s="52"/>
      <c r="H325" s="52"/>
      <c r="I325" s="52"/>
      <c r="J325" s="52"/>
      <c r="K325" s="52"/>
      <c r="L325" s="52"/>
      <c r="M325" s="52"/>
      <c r="N325" s="52"/>
      <c r="O325" s="52"/>
      <c r="P325" s="52"/>
      <c r="Q325" s="52"/>
      <c r="R325" s="52"/>
      <c r="S325" s="52"/>
      <c r="T325" s="52"/>
      <c r="U325" s="52"/>
      <c r="V325" s="52"/>
      <c r="W325" s="52"/>
      <c r="X325" s="52"/>
      <c r="Y325" s="52"/>
      <c r="Z325" s="52"/>
      <c r="AA325" s="52"/>
      <c r="AB325" s="52"/>
      <c r="AC325" s="52"/>
      <c r="AD325" s="52"/>
      <c r="AE325" s="52"/>
      <c r="AF325" s="52"/>
      <c r="AG325" s="52"/>
      <c r="AH325" s="52"/>
      <c r="AI325" s="52"/>
      <c r="AJ325" s="52"/>
      <c r="AK325" s="52"/>
      <c r="AL325" s="52"/>
      <c r="AM325" s="52"/>
      <c r="AN325" s="52"/>
      <c r="AO325" s="52"/>
      <c r="AP325" s="46"/>
      <c r="AQ325" s="46"/>
      <c r="AR325" s="46"/>
      <c r="AS325" s="46"/>
      <c r="AT325" s="46"/>
      <c r="AU325" s="46"/>
      <c r="AV325" s="46"/>
      <c r="AW325" s="46"/>
      <c r="AX325" s="46"/>
      <c r="AY325" s="46"/>
      <c r="AZ325" s="46"/>
      <c r="BA325" s="47"/>
      <c r="BB325" s="2" t="str">
        <f t="shared" si="3"/>
        <v>||</v>
      </c>
      <c r="BC325" s="137"/>
      <c r="BD325" s="57"/>
      <c r="BE325" s="57"/>
      <c r="BF325" s="17"/>
      <c r="BG325" s="57"/>
      <c r="BH325" s="57"/>
      <c r="BI325" s="57"/>
      <c r="BJ325" s="57"/>
      <c r="BK325" s="57"/>
    </row>
    <row r="326" spans="1:63" outlineLevel="1" x14ac:dyDescent="0.35">
      <c r="A326" s="17"/>
      <c r="B326" s="178"/>
      <c r="C326" s="179"/>
      <c r="D326" s="141"/>
      <c r="E326" s="123"/>
      <c r="F326" s="52"/>
      <c r="G326" s="52"/>
      <c r="H326" s="52"/>
      <c r="I326" s="52"/>
      <c r="J326" s="52"/>
      <c r="K326" s="52"/>
      <c r="L326" s="52"/>
      <c r="M326" s="52"/>
      <c r="N326" s="52"/>
      <c r="O326" s="52"/>
      <c r="P326" s="52"/>
      <c r="Q326" s="52"/>
      <c r="R326" s="52"/>
      <c r="S326" s="52"/>
      <c r="T326" s="52"/>
      <c r="U326" s="52"/>
      <c r="V326" s="52"/>
      <c r="W326" s="52"/>
      <c r="X326" s="52"/>
      <c r="Y326" s="52"/>
      <c r="Z326" s="52"/>
      <c r="AA326" s="52"/>
      <c r="AB326" s="52"/>
      <c r="AC326" s="52"/>
      <c r="AD326" s="52"/>
      <c r="AE326" s="52"/>
      <c r="AF326" s="52"/>
      <c r="AG326" s="52"/>
      <c r="AH326" s="52"/>
      <c r="AI326" s="52"/>
      <c r="AJ326" s="52"/>
      <c r="AK326" s="52"/>
      <c r="AL326" s="52"/>
      <c r="AM326" s="52"/>
      <c r="AN326" s="52"/>
      <c r="AO326" s="52"/>
      <c r="AP326" s="46"/>
      <c r="AQ326" s="46"/>
      <c r="AR326" s="46"/>
      <c r="AS326" s="46"/>
      <c r="AT326" s="46"/>
      <c r="AU326" s="46"/>
      <c r="AV326" s="46"/>
      <c r="AW326" s="46"/>
      <c r="AX326" s="46"/>
      <c r="AY326" s="46"/>
      <c r="AZ326" s="46"/>
      <c r="BA326" s="47"/>
      <c r="BB326" s="2" t="str">
        <f t="shared" si="3"/>
        <v>||</v>
      </c>
      <c r="BC326" s="137"/>
      <c r="BD326" s="57"/>
      <c r="BE326" s="57"/>
      <c r="BF326" s="17"/>
      <c r="BG326" s="57"/>
      <c r="BH326" s="57"/>
      <c r="BI326" s="57"/>
      <c r="BJ326" s="57"/>
      <c r="BK326" s="57"/>
    </row>
    <row r="327" spans="1:63" outlineLevel="1" x14ac:dyDescent="0.35">
      <c r="A327" s="17"/>
      <c r="B327" s="178"/>
      <c r="C327" s="179"/>
      <c r="D327" s="141"/>
      <c r="E327" s="123"/>
      <c r="F327" s="52"/>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c r="AE327" s="52"/>
      <c r="AF327" s="52"/>
      <c r="AG327" s="52"/>
      <c r="AH327" s="52"/>
      <c r="AI327" s="52"/>
      <c r="AJ327" s="52"/>
      <c r="AK327" s="52"/>
      <c r="AL327" s="52"/>
      <c r="AM327" s="52"/>
      <c r="AN327" s="52"/>
      <c r="AO327" s="52"/>
      <c r="AP327" s="46"/>
      <c r="AQ327" s="46"/>
      <c r="AR327" s="46"/>
      <c r="AS327" s="46"/>
      <c r="AT327" s="46"/>
      <c r="AU327" s="46"/>
      <c r="AV327" s="46"/>
      <c r="AW327" s="46"/>
      <c r="AX327" s="46"/>
      <c r="AY327" s="46"/>
      <c r="AZ327" s="46"/>
      <c r="BA327" s="47"/>
      <c r="BB327" s="2" t="str">
        <f t="shared" si="3"/>
        <v>||</v>
      </c>
      <c r="BC327" s="137"/>
      <c r="BD327" s="57"/>
      <c r="BE327" s="57"/>
      <c r="BF327" s="17"/>
      <c r="BG327" s="57"/>
      <c r="BH327" s="57"/>
      <c r="BI327" s="57"/>
      <c r="BJ327" s="57"/>
      <c r="BK327" s="57"/>
    </row>
    <row r="328" spans="1:63" outlineLevel="1" x14ac:dyDescent="0.35">
      <c r="A328" s="17"/>
      <c r="B328" s="178"/>
      <c r="C328" s="179"/>
      <c r="D328" s="141"/>
      <c r="E328" s="123"/>
      <c r="F328" s="52"/>
      <c r="G328" s="52"/>
      <c r="H328" s="52"/>
      <c r="I328" s="52"/>
      <c r="J328" s="52"/>
      <c r="K328" s="52"/>
      <c r="L328" s="52"/>
      <c r="M328" s="52"/>
      <c r="N328" s="52"/>
      <c r="O328" s="52"/>
      <c r="P328" s="52"/>
      <c r="Q328" s="52"/>
      <c r="R328" s="52"/>
      <c r="S328" s="52"/>
      <c r="T328" s="52"/>
      <c r="U328" s="52"/>
      <c r="V328" s="52"/>
      <c r="W328" s="52"/>
      <c r="X328" s="52"/>
      <c r="Y328" s="52"/>
      <c r="Z328" s="52"/>
      <c r="AA328" s="52"/>
      <c r="AB328" s="52"/>
      <c r="AC328" s="52"/>
      <c r="AD328" s="52"/>
      <c r="AE328" s="52"/>
      <c r="AF328" s="52"/>
      <c r="AG328" s="52"/>
      <c r="AH328" s="52"/>
      <c r="AI328" s="52"/>
      <c r="AJ328" s="52"/>
      <c r="AK328" s="52"/>
      <c r="AL328" s="52"/>
      <c r="AM328" s="52"/>
      <c r="AN328" s="52"/>
      <c r="AO328" s="52"/>
      <c r="AP328" s="46"/>
      <c r="AQ328" s="46"/>
      <c r="AR328" s="46"/>
      <c r="AS328" s="46"/>
      <c r="AT328" s="46"/>
      <c r="AU328" s="46"/>
      <c r="AV328" s="46"/>
      <c r="AW328" s="46"/>
      <c r="AX328" s="46"/>
      <c r="AY328" s="46"/>
      <c r="AZ328" s="46"/>
      <c r="BA328" s="47"/>
      <c r="BB328" s="2" t="str">
        <f t="shared" si="3"/>
        <v>||</v>
      </c>
      <c r="BC328" s="137"/>
      <c r="BD328" s="57"/>
      <c r="BE328" s="57"/>
      <c r="BF328" s="17"/>
      <c r="BG328" s="57"/>
      <c r="BH328" s="57"/>
      <c r="BI328" s="57"/>
      <c r="BJ328" s="57"/>
      <c r="BK328" s="57"/>
    </row>
    <row r="329" spans="1:63" outlineLevel="1" x14ac:dyDescent="0.35">
      <c r="A329" s="17"/>
      <c r="B329" s="178"/>
      <c r="C329" s="179"/>
      <c r="D329" s="141"/>
      <c r="E329" s="123"/>
      <c r="F329" s="52"/>
      <c r="G329" s="52"/>
      <c r="H329" s="52"/>
      <c r="I329" s="52"/>
      <c r="J329" s="52"/>
      <c r="K329" s="52"/>
      <c r="L329" s="52"/>
      <c r="M329" s="52"/>
      <c r="N329" s="52"/>
      <c r="O329" s="52"/>
      <c r="P329" s="52"/>
      <c r="Q329" s="52"/>
      <c r="R329" s="52"/>
      <c r="S329" s="52"/>
      <c r="T329" s="52"/>
      <c r="U329" s="52"/>
      <c r="V329" s="52"/>
      <c r="W329" s="52"/>
      <c r="X329" s="52"/>
      <c r="Y329" s="52"/>
      <c r="Z329" s="52"/>
      <c r="AA329" s="52"/>
      <c r="AB329" s="52"/>
      <c r="AC329" s="52"/>
      <c r="AD329" s="52"/>
      <c r="AE329" s="52"/>
      <c r="AF329" s="52"/>
      <c r="AG329" s="52"/>
      <c r="AH329" s="52"/>
      <c r="AI329" s="52"/>
      <c r="AJ329" s="52"/>
      <c r="AK329" s="52"/>
      <c r="AL329" s="52"/>
      <c r="AM329" s="52"/>
      <c r="AN329" s="52"/>
      <c r="AO329" s="52"/>
      <c r="AP329" s="46"/>
      <c r="AQ329" s="46"/>
      <c r="AR329" s="46"/>
      <c r="AS329" s="46"/>
      <c r="AT329" s="46"/>
      <c r="AU329" s="46"/>
      <c r="AV329" s="46"/>
      <c r="AW329" s="46"/>
      <c r="AX329" s="46"/>
      <c r="AY329" s="46"/>
      <c r="AZ329" s="46"/>
      <c r="BA329" s="47"/>
      <c r="BB329" s="2" t="str">
        <f t="shared" si="3"/>
        <v>||</v>
      </c>
      <c r="BC329" s="137"/>
      <c r="BD329" s="57"/>
      <c r="BE329" s="57"/>
      <c r="BF329" s="17"/>
      <c r="BG329" s="57"/>
      <c r="BH329" s="57"/>
      <c r="BI329" s="57"/>
      <c r="BJ329" s="57"/>
      <c r="BK329" s="57"/>
    </row>
    <row r="330" spans="1:63" outlineLevel="1" x14ac:dyDescent="0.35">
      <c r="A330" s="17"/>
      <c r="B330" s="178"/>
      <c r="C330" s="179"/>
      <c r="D330" s="141"/>
      <c r="E330" s="123"/>
      <c r="F330" s="52"/>
      <c r="G330" s="52"/>
      <c r="H330" s="52"/>
      <c r="I330" s="52"/>
      <c r="J330" s="52"/>
      <c r="K330" s="52"/>
      <c r="L330" s="52"/>
      <c r="M330" s="52"/>
      <c r="N330" s="52"/>
      <c r="O330" s="52"/>
      <c r="P330" s="52"/>
      <c r="Q330" s="52"/>
      <c r="R330" s="52"/>
      <c r="S330" s="52"/>
      <c r="T330" s="52"/>
      <c r="U330" s="52"/>
      <c r="V330" s="52"/>
      <c r="W330" s="52"/>
      <c r="X330" s="52"/>
      <c r="Y330" s="52"/>
      <c r="Z330" s="52"/>
      <c r="AA330" s="52"/>
      <c r="AB330" s="52"/>
      <c r="AC330" s="52"/>
      <c r="AD330" s="52"/>
      <c r="AE330" s="52"/>
      <c r="AF330" s="52"/>
      <c r="AG330" s="52"/>
      <c r="AH330" s="52"/>
      <c r="AI330" s="52"/>
      <c r="AJ330" s="52"/>
      <c r="AK330" s="52"/>
      <c r="AL330" s="52"/>
      <c r="AM330" s="52"/>
      <c r="AN330" s="52"/>
      <c r="AO330" s="52"/>
      <c r="AP330" s="46"/>
      <c r="AQ330" s="46"/>
      <c r="AR330" s="46"/>
      <c r="AS330" s="46"/>
      <c r="AT330" s="46"/>
      <c r="AU330" s="46"/>
      <c r="AV330" s="46"/>
      <c r="AW330" s="46"/>
      <c r="AX330" s="46"/>
      <c r="AY330" s="46"/>
      <c r="AZ330" s="46"/>
      <c r="BA330" s="47"/>
      <c r="BB330" s="2" t="str">
        <f t="shared" si="3"/>
        <v>||</v>
      </c>
      <c r="BC330" s="137"/>
      <c r="BD330" s="57"/>
      <c r="BE330" s="57"/>
      <c r="BF330" s="17"/>
      <c r="BG330" s="57"/>
      <c r="BH330" s="57"/>
      <c r="BI330" s="57"/>
      <c r="BJ330" s="57"/>
      <c r="BK330" s="57"/>
    </row>
    <row r="331" spans="1:63" outlineLevel="1" x14ac:dyDescent="0.35">
      <c r="A331" s="17"/>
      <c r="B331" s="178"/>
      <c r="C331" s="179"/>
      <c r="D331" s="141"/>
      <c r="E331" s="123"/>
      <c r="F331" s="52"/>
      <c r="G331" s="52"/>
      <c r="H331" s="52"/>
      <c r="I331" s="52"/>
      <c r="J331" s="52"/>
      <c r="K331" s="52"/>
      <c r="L331" s="52"/>
      <c r="M331" s="52"/>
      <c r="N331" s="52"/>
      <c r="O331" s="52"/>
      <c r="P331" s="52"/>
      <c r="Q331" s="52"/>
      <c r="R331" s="52"/>
      <c r="S331" s="52"/>
      <c r="T331" s="52"/>
      <c r="U331" s="52"/>
      <c r="V331" s="52"/>
      <c r="W331" s="52"/>
      <c r="X331" s="52"/>
      <c r="Y331" s="52"/>
      <c r="Z331" s="52"/>
      <c r="AA331" s="52"/>
      <c r="AB331" s="52"/>
      <c r="AC331" s="52"/>
      <c r="AD331" s="52"/>
      <c r="AE331" s="52"/>
      <c r="AF331" s="52"/>
      <c r="AG331" s="52"/>
      <c r="AH331" s="52"/>
      <c r="AI331" s="52"/>
      <c r="AJ331" s="52"/>
      <c r="AK331" s="52"/>
      <c r="AL331" s="52"/>
      <c r="AM331" s="52"/>
      <c r="AN331" s="52"/>
      <c r="AO331" s="52"/>
      <c r="AP331" s="46"/>
      <c r="AQ331" s="46"/>
      <c r="AR331" s="46"/>
      <c r="AS331" s="46"/>
      <c r="AT331" s="46"/>
      <c r="AU331" s="46"/>
      <c r="AV331" s="46"/>
      <c r="AW331" s="46"/>
      <c r="AX331" s="46"/>
      <c r="AY331" s="46"/>
      <c r="AZ331" s="46"/>
      <c r="BA331" s="47"/>
      <c r="BB331" s="2" t="str">
        <f t="shared" si="3"/>
        <v>||</v>
      </c>
      <c r="BC331" s="137"/>
      <c r="BD331" s="57"/>
      <c r="BE331" s="57"/>
      <c r="BF331" s="17"/>
      <c r="BG331" s="57"/>
      <c r="BH331" s="57"/>
      <c r="BI331" s="57"/>
      <c r="BJ331" s="57"/>
      <c r="BK331" s="57"/>
    </row>
    <row r="332" spans="1:63" outlineLevel="1" x14ac:dyDescent="0.35">
      <c r="A332" s="17"/>
      <c r="B332" s="178"/>
      <c r="C332" s="179"/>
      <c r="D332" s="141"/>
      <c r="E332" s="123"/>
      <c r="F332" s="52"/>
      <c r="G332" s="52"/>
      <c r="H332" s="52"/>
      <c r="I332" s="52"/>
      <c r="J332" s="52"/>
      <c r="K332" s="52"/>
      <c r="L332" s="52"/>
      <c r="M332" s="52"/>
      <c r="N332" s="52"/>
      <c r="O332" s="52"/>
      <c r="P332" s="52"/>
      <c r="Q332" s="52"/>
      <c r="R332" s="52"/>
      <c r="S332" s="52"/>
      <c r="T332" s="52"/>
      <c r="U332" s="52"/>
      <c r="V332" s="52"/>
      <c r="W332" s="52"/>
      <c r="X332" s="52"/>
      <c r="Y332" s="52"/>
      <c r="Z332" s="52"/>
      <c r="AA332" s="52"/>
      <c r="AB332" s="52"/>
      <c r="AC332" s="52"/>
      <c r="AD332" s="52"/>
      <c r="AE332" s="52"/>
      <c r="AF332" s="52"/>
      <c r="AG332" s="52"/>
      <c r="AH332" s="52"/>
      <c r="AI332" s="52"/>
      <c r="AJ332" s="52"/>
      <c r="AK332" s="52"/>
      <c r="AL332" s="52"/>
      <c r="AM332" s="52"/>
      <c r="AN332" s="52"/>
      <c r="AO332" s="52"/>
      <c r="AP332" s="46"/>
      <c r="AQ332" s="46"/>
      <c r="AR332" s="46"/>
      <c r="AS332" s="46"/>
      <c r="AT332" s="46"/>
      <c r="AU332" s="46"/>
      <c r="AV332" s="46"/>
      <c r="AW332" s="46"/>
      <c r="AX332" s="46"/>
      <c r="AY332" s="46"/>
      <c r="AZ332" s="46"/>
      <c r="BA332" s="47"/>
      <c r="BB332" s="2" t="str">
        <f t="shared" si="3"/>
        <v>||</v>
      </c>
      <c r="BC332" s="137"/>
      <c r="BD332" s="57"/>
      <c r="BE332" s="57"/>
      <c r="BF332" s="17"/>
      <c r="BG332" s="57"/>
      <c r="BH332" s="57"/>
      <c r="BI332" s="57"/>
      <c r="BJ332" s="57"/>
      <c r="BK332" s="57"/>
    </row>
    <row r="333" spans="1:63" outlineLevel="1" x14ac:dyDescent="0.35">
      <c r="A333" s="17"/>
      <c r="B333" s="178"/>
      <c r="C333" s="179"/>
      <c r="D333" s="141"/>
      <c r="E333" s="123"/>
      <c r="F333" s="52"/>
      <c r="G333" s="52"/>
      <c r="H333" s="52"/>
      <c r="I333" s="52"/>
      <c r="J333" s="52"/>
      <c r="K333" s="52"/>
      <c r="L333" s="52"/>
      <c r="M333" s="52"/>
      <c r="N333" s="52"/>
      <c r="O333" s="52"/>
      <c r="P333" s="52"/>
      <c r="Q333" s="52"/>
      <c r="R333" s="52"/>
      <c r="S333" s="52"/>
      <c r="T333" s="52"/>
      <c r="U333" s="52"/>
      <c r="V333" s="52"/>
      <c r="W333" s="52"/>
      <c r="X333" s="52"/>
      <c r="Y333" s="52"/>
      <c r="Z333" s="52"/>
      <c r="AA333" s="52"/>
      <c r="AB333" s="52"/>
      <c r="AC333" s="52"/>
      <c r="AD333" s="52"/>
      <c r="AE333" s="52"/>
      <c r="AF333" s="52"/>
      <c r="AG333" s="52"/>
      <c r="AH333" s="52"/>
      <c r="AI333" s="52"/>
      <c r="AJ333" s="52"/>
      <c r="AK333" s="52"/>
      <c r="AL333" s="52"/>
      <c r="AM333" s="52"/>
      <c r="AN333" s="52"/>
      <c r="AO333" s="52"/>
      <c r="AP333" s="46"/>
      <c r="AQ333" s="46"/>
      <c r="AR333" s="46"/>
      <c r="AS333" s="46"/>
      <c r="AT333" s="46"/>
      <c r="AU333" s="46"/>
      <c r="AV333" s="46"/>
      <c r="AW333" s="46"/>
      <c r="AX333" s="46"/>
      <c r="AY333" s="46"/>
      <c r="AZ333" s="46"/>
      <c r="BA333" s="47"/>
      <c r="BB333" s="2" t="str">
        <f t="shared" si="3"/>
        <v>||</v>
      </c>
      <c r="BC333" s="137"/>
      <c r="BD333" s="57"/>
      <c r="BE333" s="57"/>
      <c r="BF333" s="17"/>
      <c r="BG333" s="57"/>
      <c r="BH333" s="57"/>
      <c r="BI333" s="57"/>
      <c r="BJ333" s="57"/>
      <c r="BK333" s="57"/>
    </row>
    <row r="334" spans="1:63" outlineLevel="1" x14ac:dyDescent="0.35">
      <c r="A334" s="17"/>
      <c r="B334" s="178"/>
      <c r="C334" s="179"/>
      <c r="D334" s="141"/>
      <c r="E334" s="123"/>
      <c r="F334" s="52"/>
      <c r="G334" s="52"/>
      <c r="H334" s="52"/>
      <c r="I334" s="52"/>
      <c r="J334" s="52"/>
      <c r="K334" s="52"/>
      <c r="L334" s="52"/>
      <c r="M334" s="52"/>
      <c r="N334" s="52"/>
      <c r="O334" s="52"/>
      <c r="P334" s="52"/>
      <c r="Q334" s="52"/>
      <c r="R334" s="52"/>
      <c r="S334" s="52"/>
      <c r="T334" s="52"/>
      <c r="U334" s="52"/>
      <c r="V334" s="52"/>
      <c r="W334" s="52"/>
      <c r="X334" s="52"/>
      <c r="Y334" s="52"/>
      <c r="Z334" s="52"/>
      <c r="AA334" s="52"/>
      <c r="AB334" s="52"/>
      <c r="AC334" s="52"/>
      <c r="AD334" s="52"/>
      <c r="AE334" s="52"/>
      <c r="AF334" s="52"/>
      <c r="AG334" s="52"/>
      <c r="AH334" s="52"/>
      <c r="AI334" s="52"/>
      <c r="AJ334" s="52"/>
      <c r="AK334" s="52"/>
      <c r="AL334" s="52"/>
      <c r="AM334" s="52"/>
      <c r="AN334" s="52"/>
      <c r="AO334" s="52"/>
      <c r="AP334" s="46"/>
      <c r="AQ334" s="46"/>
      <c r="AR334" s="46"/>
      <c r="AS334" s="46"/>
      <c r="AT334" s="46"/>
      <c r="AU334" s="46"/>
      <c r="AV334" s="46"/>
      <c r="AW334" s="46"/>
      <c r="AX334" s="46"/>
      <c r="AY334" s="46"/>
      <c r="AZ334" s="46"/>
      <c r="BA334" s="47"/>
      <c r="BB334" s="2" t="str">
        <f t="shared" si="3"/>
        <v>||</v>
      </c>
      <c r="BC334" s="137"/>
      <c r="BD334" s="57"/>
      <c r="BE334" s="57"/>
      <c r="BF334" s="17"/>
      <c r="BG334" s="57"/>
      <c r="BH334" s="57"/>
      <c r="BI334" s="57"/>
      <c r="BJ334" s="57"/>
      <c r="BK334" s="57"/>
    </row>
    <row r="335" spans="1:63" outlineLevel="1" x14ac:dyDescent="0.35">
      <c r="A335" s="17"/>
      <c r="B335" s="178"/>
      <c r="C335" s="179"/>
      <c r="D335" s="141"/>
      <c r="E335" s="123"/>
      <c r="F335" s="52"/>
      <c r="G335" s="52"/>
      <c r="H335" s="52"/>
      <c r="I335" s="52"/>
      <c r="J335" s="52"/>
      <c r="K335" s="52"/>
      <c r="L335" s="52"/>
      <c r="M335" s="52"/>
      <c r="N335" s="52"/>
      <c r="O335" s="52"/>
      <c r="P335" s="52"/>
      <c r="Q335" s="52"/>
      <c r="R335" s="52"/>
      <c r="S335" s="52"/>
      <c r="T335" s="52"/>
      <c r="U335" s="52"/>
      <c r="V335" s="52"/>
      <c r="W335" s="52"/>
      <c r="X335" s="52"/>
      <c r="Y335" s="52"/>
      <c r="Z335" s="52"/>
      <c r="AA335" s="52"/>
      <c r="AB335" s="52"/>
      <c r="AC335" s="52"/>
      <c r="AD335" s="52"/>
      <c r="AE335" s="52"/>
      <c r="AF335" s="52"/>
      <c r="AG335" s="52"/>
      <c r="AH335" s="52"/>
      <c r="AI335" s="52"/>
      <c r="AJ335" s="52"/>
      <c r="AK335" s="52"/>
      <c r="AL335" s="52"/>
      <c r="AM335" s="52"/>
      <c r="AN335" s="52"/>
      <c r="AO335" s="52"/>
      <c r="AP335" s="46"/>
      <c r="AQ335" s="46"/>
      <c r="AR335" s="46"/>
      <c r="AS335" s="46"/>
      <c r="AT335" s="46"/>
      <c r="AU335" s="46"/>
      <c r="AV335" s="46"/>
      <c r="AW335" s="46"/>
      <c r="AX335" s="46"/>
      <c r="AY335" s="46"/>
      <c r="AZ335" s="46"/>
      <c r="BA335" s="47"/>
      <c r="BB335" s="2" t="str">
        <f t="shared" si="3"/>
        <v>||</v>
      </c>
      <c r="BC335" s="137"/>
      <c r="BD335" s="57"/>
      <c r="BE335" s="57"/>
      <c r="BF335" s="17"/>
      <c r="BG335" s="57"/>
      <c r="BH335" s="57"/>
      <c r="BI335" s="57"/>
      <c r="BJ335" s="57"/>
      <c r="BK335" s="57"/>
    </row>
    <row r="336" spans="1:63" outlineLevel="1" x14ac:dyDescent="0.35">
      <c r="A336" s="17"/>
      <c r="B336" s="178"/>
      <c r="C336" s="179"/>
      <c r="D336" s="141"/>
      <c r="E336" s="123"/>
      <c r="F336" s="52"/>
      <c r="G336" s="52"/>
      <c r="H336" s="52"/>
      <c r="I336" s="52"/>
      <c r="J336" s="52"/>
      <c r="K336" s="52"/>
      <c r="L336" s="52"/>
      <c r="M336" s="52"/>
      <c r="N336" s="52"/>
      <c r="O336" s="52"/>
      <c r="P336" s="52"/>
      <c r="Q336" s="52"/>
      <c r="R336" s="52"/>
      <c r="S336" s="52"/>
      <c r="T336" s="52"/>
      <c r="U336" s="52"/>
      <c r="V336" s="52"/>
      <c r="W336" s="52"/>
      <c r="X336" s="52"/>
      <c r="Y336" s="52"/>
      <c r="Z336" s="52"/>
      <c r="AA336" s="52"/>
      <c r="AB336" s="52"/>
      <c r="AC336" s="52"/>
      <c r="AD336" s="52"/>
      <c r="AE336" s="52"/>
      <c r="AF336" s="52"/>
      <c r="AG336" s="52"/>
      <c r="AH336" s="52"/>
      <c r="AI336" s="52"/>
      <c r="AJ336" s="52"/>
      <c r="AK336" s="52"/>
      <c r="AL336" s="52"/>
      <c r="AM336" s="52"/>
      <c r="AN336" s="52"/>
      <c r="AO336" s="52"/>
      <c r="AP336" s="46"/>
      <c r="AQ336" s="46"/>
      <c r="AR336" s="46"/>
      <c r="AS336" s="46"/>
      <c r="AT336" s="46"/>
      <c r="AU336" s="46"/>
      <c r="AV336" s="46"/>
      <c r="AW336" s="46"/>
      <c r="AX336" s="46"/>
      <c r="AY336" s="46"/>
      <c r="AZ336" s="46"/>
      <c r="BA336" s="47"/>
      <c r="BB336" s="2" t="str">
        <f t="shared" si="3"/>
        <v>||</v>
      </c>
      <c r="BC336" s="137"/>
      <c r="BD336" s="57"/>
      <c r="BE336" s="57"/>
      <c r="BF336" s="17"/>
      <c r="BG336" s="57"/>
      <c r="BH336" s="57"/>
      <c r="BI336" s="57"/>
      <c r="BJ336" s="57"/>
      <c r="BK336" s="57"/>
    </row>
    <row r="337" spans="1:63" outlineLevel="1" x14ac:dyDescent="0.35">
      <c r="A337" s="17"/>
      <c r="B337" s="178"/>
      <c r="C337" s="179"/>
      <c r="D337" s="141"/>
      <c r="E337" s="123"/>
      <c r="F337" s="52"/>
      <c r="G337" s="52"/>
      <c r="H337" s="52"/>
      <c r="I337" s="52"/>
      <c r="J337" s="52"/>
      <c r="K337" s="52"/>
      <c r="L337" s="52"/>
      <c r="M337" s="52"/>
      <c r="N337" s="52"/>
      <c r="O337" s="52"/>
      <c r="P337" s="52"/>
      <c r="Q337" s="52"/>
      <c r="R337" s="52"/>
      <c r="S337" s="52"/>
      <c r="T337" s="52"/>
      <c r="U337" s="52"/>
      <c r="V337" s="52"/>
      <c r="W337" s="52"/>
      <c r="X337" s="52"/>
      <c r="Y337" s="52"/>
      <c r="Z337" s="52"/>
      <c r="AA337" s="52"/>
      <c r="AB337" s="52"/>
      <c r="AC337" s="52"/>
      <c r="AD337" s="52"/>
      <c r="AE337" s="52"/>
      <c r="AF337" s="52"/>
      <c r="AG337" s="52"/>
      <c r="AH337" s="52"/>
      <c r="AI337" s="52"/>
      <c r="AJ337" s="52"/>
      <c r="AK337" s="52"/>
      <c r="AL337" s="52"/>
      <c r="AM337" s="52"/>
      <c r="AN337" s="52"/>
      <c r="AO337" s="52"/>
      <c r="AP337" s="46"/>
      <c r="AQ337" s="46"/>
      <c r="AR337" s="46"/>
      <c r="AS337" s="46"/>
      <c r="AT337" s="46"/>
      <c r="AU337" s="46"/>
      <c r="AV337" s="46"/>
      <c r="AW337" s="46"/>
      <c r="AX337" s="46"/>
      <c r="AY337" s="46"/>
      <c r="AZ337" s="46"/>
      <c r="BA337" s="47"/>
      <c r="BB337" s="2" t="str">
        <f t="shared" si="3"/>
        <v>||</v>
      </c>
      <c r="BC337" s="137"/>
      <c r="BD337" s="57"/>
      <c r="BE337" s="57"/>
      <c r="BF337" s="17"/>
      <c r="BG337" s="57"/>
      <c r="BH337" s="57"/>
      <c r="BI337" s="57"/>
      <c r="BJ337" s="57"/>
      <c r="BK337" s="57"/>
    </row>
    <row r="338" spans="1:63" outlineLevel="1" x14ac:dyDescent="0.35">
      <c r="A338" s="17"/>
      <c r="B338" s="178"/>
      <c r="C338" s="179"/>
      <c r="D338" s="141"/>
      <c r="E338" s="123"/>
      <c r="F338" s="52"/>
      <c r="G338" s="52"/>
      <c r="H338" s="52"/>
      <c r="I338" s="52"/>
      <c r="J338" s="52"/>
      <c r="K338" s="52"/>
      <c r="L338" s="52"/>
      <c r="M338" s="52"/>
      <c r="N338" s="52"/>
      <c r="O338" s="52"/>
      <c r="P338" s="52"/>
      <c r="Q338" s="52"/>
      <c r="R338" s="52"/>
      <c r="S338" s="52"/>
      <c r="T338" s="52"/>
      <c r="U338" s="52"/>
      <c r="V338" s="52"/>
      <c r="W338" s="52"/>
      <c r="X338" s="52"/>
      <c r="Y338" s="52"/>
      <c r="Z338" s="52"/>
      <c r="AA338" s="52"/>
      <c r="AB338" s="52"/>
      <c r="AC338" s="52"/>
      <c r="AD338" s="52"/>
      <c r="AE338" s="52"/>
      <c r="AF338" s="52"/>
      <c r="AG338" s="52"/>
      <c r="AH338" s="52"/>
      <c r="AI338" s="52"/>
      <c r="AJ338" s="52"/>
      <c r="AK338" s="52"/>
      <c r="AL338" s="52"/>
      <c r="AM338" s="52"/>
      <c r="AN338" s="52"/>
      <c r="AO338" s="52"/>
      <c r="AP338" s="46"/>
      <c r="AQ338" s="46"/>
      <c r="AR338" s="46"/>
      <c r="AS338" s="46"/>
      <c r="AT338" s="46"/>
      <c r="AU338" s="46"/>
      <c r="AV338" s="46"/>
      <c r="AW338" s="46"/>
      <c r="AX338" s="46"/>
      <c r="AY338" s="46"/>
      <c r="AZ338" s="46"/>
      <c r="BA338" s="47"/>
      <c r="BB338" s="2" t="str">
        <f t="shared" si="3"/>
        <v>||</v>
      </c>
      <c r="BC338" s="137"/>
      <c r="BD338" s="57"/>
      <c r="BE338" s="57"/>
      <c r="BF338" s="17"/>
      <c r="BG338" s="57"/>
      <c r="BH338" s="57"/>
      <c r="BI338" s="57"/>
      <c r="BJ338" s="57"/>
      <c r="BK338" s="57"/>
    </row>
    <row r="339" spans="1:63" outlineLevel="1" x14ac:dyDescent="0.35">
      <c r="A339" s="17"/>
      <c r="B339" s="178"/>
      <c r="C339" s="179"/>
      <c r="D339" s="141"/>
      <c r="E339" s="123"/>
      <c r="F339" s="52"/>
      <c r="G339" s="52"/>
      <c r="H339" s="52"/>
      <c r="I339" s="52"/>
      <c r="J339" s="52"/>
      <c r="K339" s="52"/>
      <c r="L339" s="52"/>
      <c r="M339" s="52"/>
      <c r="N339" s="52"/>
      <c r="O339" s="52"/>
      <c r="P339" s="52"/>
      <c r="Q339" s="52"/>
      <c r="R339" s="52"/>
      <c r="S339" s="52"/>
      <c r="T339" s="52"/>
      <c r="U339" s="52"/>
      <c r="V339" s="52"/>
      <c r="W339" s="52"/>
      <c r="X339" s="52"/>
      <c r="Y339" s="52"/>
      <c r="Z339" s="52"/>
      <c r="AA339" s="52"/>
      <c r="AB339" s="52"/>
      <c r="AC339" s="52"/>
      <c r="AD339" s="52"/>
      <c r="AE339" s="52"/>
      <c r="AF339" s="52"/>
      <c r="AG339" s="52"/>
      <c r="AH339" s="52"/>
      <c r="AI339" s="52"/>
      <c r="AJ339" s="52"/>
      <c r="AK339" s="52"/>
      <c r="AL339" s="52"/>
      <c r="AM339" s="52"/>
      <c r="AN339" s="52"/>
      <c r="AO339" s="52"/>
      <c r="AP339" s="46"/>
      <c r="AQ339" s="46"/>
      <c r="AR339" s="46"/>
      <c r="AS339" s="46"/>
      <c r="AT339" s="46"/>
      <c r="AU339" s="46"/>
      <c r="AV339" s="46"/>
      <c r="AW339" s="46"/>
      <c r="AX339" s="46"/>
      <c r="AY339" s="46"/>
      <c r="AZ339" s="46"/>
      <c r="BA339" s="47"/>
      <c r="BB339" s="2" t="str">
        <f t="shared" si="3"/>
        <v>||</v>
      </c>
      <c r="BC339" s="137"/>
      <c r="BD339" s="57"/>
      <c r="BE339" s="57"/>
      <c r="BF339" s="17"/>
      <c r="BG339" s="57"/>
      <c r="BH339" s="57"/>
      <c r="BI339" s="57"/>
      <c r="BJ339" s="57"/>
      <c r="BK339" s="57"/>
    </row>
    <row r="340" spans="1:63" outlineLevel="1" x14ac:dyDescent="0.35">
      <c r="A340" s="17"/>
      <c r="B340" s="178"/>
      <c r="C340" s="179"/>
      <c r="D340" s="141"/>
      <c r="E340" s="123"/>
      <c r="F340" s="52"/>
      <c r="G340" s="52"/>
      <c r="H340" s="52"/>
      <c r="I340" s="52"/>
      <c r="J340" s="52"/>
      <c r="K340" s="52"/>
      <c r="L340" s="52"/>
      <c r="M340" s="52"/>
      <c r="N340" s="52"/>
      <c r="O340" s="52"/>
      <c r="P340" s="52"/>
      <c r="Q340" s="52"/>
      <c r="R340" s="52"/>
      <c r="S340" s="52"/>
      <c r="T340" s="52"/>
      <c r="U340" s="52"/>
      <c r="V340" s="52"/>
      <c r="W340" s="52"/>
      <c r="X340" s="52"/>
      <c r="Y340" s="52"/>
      <c r="Z340" s="52"/>
      <c r="AA340" s="52"/>
      <c r="AB340" s="52"/>
      <c r="AC340" s="52"/>
      <c r="AD340" s="52"/>
      <c r="AE340" s="52"/>
      <c r="AF340" s="52"/>
      <c r="AG340" s="52"/>
      <c r="AH340" s="52"/>
      <c r="AI340" s="52"/>
      <c r="AJ340" s="52"/>
      <c r="AK340" s="52"/>
      <c r="AL340" s="52"/>
      <c r="AM340" s="52"/>
      <c r="AN340" s="52"/>
      <c r="AO340" s="52"/>
      <c r="AP340" s="46"/>
      <c r="AQ340" s="46"/>
      <c r="AR340" s="46"/>
      <c r="AS340" s="46"/>
      <c r="AT340" s="46"/>
      <c r="AU340" s="46"/>
      <c r="AV340" s="46"/>
      <c r="AW340" s="46"/>
      <c r="AX340" s="46"/>
      <c r="AY340" s="46"/>
      <c r="AZ340" s="46"/>
      <c r="BA340" s="47"/>
      <c r="BB340" s="2" t="str">
        <f t="shared" si="3"/>
        <v>||</v>
      </c>
      <c r="BC340" s="137"/>
      <c r="BD340" s="57"/>
      <c r="BE340" s="57"/>
      <c r="BF340" s="17"/>
      <c r="BG340" s="57"/>
      <c r="BH340" s="57"/>
      <c r="BI340" s="57"/>
      <c r="BJ340" s="57"/>
      <c r="BK340" s="57"/>
    </row>
    <row r="341" spans="1:63" outlineLevel="1" x14ac:dyDescent="0.35">
      <c r="A341" s="17"/>
      <c r="B341" s="178"/>
      <c r="C341" s="179"/>
      <c r="D341" s="141"/>
      <c r="E341" s="123"/>
      <c r="F341" s="52"/>
      <c r="G341" s="52"/>
      <c r="H341" s="52"/>
      <c r="I341" s="52"/>
      <c r="J341" s="52"/>
      <c r="K341" s="52"/>
      <c r="L341" s="52"/>
      <c r="M341" s="52"/>
      <c r="N341" s="52"/>
      <c r="O341" s="52"/>
      <c r="P341" s="52"/>
      <c r="Q341" s="52"/>
      <c r="R341" s="52"/>
      <c r="S341" s="52"/>
      <c r="T341" s="52"/>
      <c r="U341" s="52"/>
      <c r="V341" s="52"/>
      <c r="W341" s="52"/>
      <c r="X341" s="52"/>
      <c r="Y341" s="52"/>
      <c r="Z341" s="52"/>
      <c r="AA341" s="52"/>
      <c r="AB341" s="52"/>
      <c r="AC341" s="52"/>
      <c r="AD341" s="52"/>
      <c r="AE341" s="52"/>
      <c r="AF341" s="52"/>
      <c r="AG341" s="52"/>
      <c r="AH341" s="52"/>
      <c r="AI341" s="52"/>
      <c r="AJ341" s="52"/>
      <c r="AK341" s="52"/>
      <c r="AL341" s="52"/>
      <c r="AM341" s="52"/>
      <c r="AN341" s="52"/>
      <c r="AO341" s="52"/>
      <c r="AP341" s="46"/>
      <c r="AQ341" s="46"/>
      <c r="AR341" s="46"/>
      <c r="AS341" s="46"/>
      <c r="AT341" s="46"/>
      <c r="AU341" s="46"/>
      <c r="AV341" s="46"/>
      <c r="AW341" s="46"/>
      <c r="AX341" s="46"/>
      <c r="AY341" s="46"/>
      <c r="AZ341" s="46"/>
      <c r="BA341" s="47"/>
      <c r="BB341" s="2" t="str">
        <f t="shared" si="3"/>
        <v>||</v>
      </c>
      <c r="BC341" s="137"/>
      <c r="BD341" s="57"/>
      <c r="BE341" s="57"/>
      <c r="BF341" s="17"/>
      <c r="BG341" s="57"/>
      <c r="BH341" s="57"/>
      <c r="BI341" s="57"/>
      <c r="BJ341" s="57"/>
      <c r="BK341" s="57"/>
    </row>
    <row r="342" spans="1:63" outlineLevel="1" x14ac:dyDescent="0.35">
      <c r="A342" s="17"/>
      <c r="B342" s="178"/>
      <c r="C342" s="179"/>
      <c r="D342" s="141"/>
      <c r="E342" s="123"/>
      <c r="F342" s="52"/>
      <c r="G342" s="52"/>
      <c r="H342" s="52"/>
      <c r="I342" s="52"/>
      <c r="J342" s="52"/>
      <c r="K342" s="52"/>
      <c r="L342" s="52"/>
      <c r="M342" s="52"/>
      <c r="N342" s="52"/>
      <c r="O342" s="52"/>
      <c r="P342" s="52"/>
      <c r="Q342" s="52"/>
      <c r="R342" s="52"/>
      <c r="S342" s="52"/>
      <c r="T342" s="52"/>
      <c r="U342" s="52"/>
      <c r="V342" s="52"/>
      <c r="W342" s="52"/>
      <c r="X342" s="52"/>
      <c r="Y342" s="52"/>
      <c r="Z342" s="52"/>
      <c r="AA342" s="52"/>
      <c r="AB342" s="52"/>
      <c r="AC342" s="52"/>
      <c r="AD342" s="52"/>
      <c r="AE342" s="52"/>
      <c r="AF342" s="52"/>
      <c r="AG342" s="52"/>
      <c r="AH342" s="52"/>
      <c r="AI342" s="52"/>
      <c r="AJ342" s="52"/>
      <c r="AK342" s="52"/>
      <c r="AL342" s="52"/>
      <c r="AM342" s="52"/>
      <c r="AN342" s="52"/>
      <c r="AO342" s="52"/>
      <c r="AP342" s="46"/>
      <c r="AQ342" s="46"/>
      <c r="AR342" s="46"/>
      <c r="AS342" s="46"/>
      <c r="AT342" s="46"/>
      <c r="AU342" s="46"/>
      <c r="AV342" s="46"/>
      <c r="AW342" s="46"/>
      <c r="AX342" s="46"/>
      <c r="AY342" s="46"/>
      <c r="AZ342" s="46"/>
      <c r="BA342" s="47"/>
      <c r="BB342" s="2" t="str">
        <f t="shared" si="3"/>
        <v>||</v>
      </c>
      <c r="BC342" s="137"/>
      <c r="BD342" s="57"/>
      <c r="BE342" s="57"/>
      <c r="BF342" s="17"/>
      <c r="BG342" s="57"/>
      <c r="BH342" s="57"/>
      <c r="BI342" s="57"/>
      <c r="BJ342" s="57"/>
      <c r="BK342" s="57"/>
    </row>
    <row r="343" spans="1:63" outlineLevel="1" x14ac:dyDescent="0.35">
      <c r="A343" s="17"/>
      <c r="B343" s="178"/>
      <c r="C343" s="179"/>
      <c r="D343" s="141"/>
      <c r="E343" s="123"/>
      <c r="F343" s="52"/>
      <c r="G343" s="52"/>
      <c r="H343" s="52"/>
      <c r="I343" s="52"/>
      <c r="J343" s="52"/>
      <c r="K343" s="52"/>
      <c r="L343" s="52"/>
      <c r="M343" s="52"/>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2"/>
      <c r="AK343" s="52"/>
      <c r="AL343" s="52"/>
      <c r="AM343" s="52"/>
      <c r="AN343" s="52"/>
      <c r="AO343" s="52"/>
      <c r="AP343" s="46"/>
      <c r="AQ343" s="46"/>
      <c r="AR343" s="46"/>
      <c r="AS343" s="46"/>
      <c r="AT343" s="46"/>
      <c r="AU343" s="46"/>
      <c r="AV343" s="46"/>
      <c r="AW343" s="46"/>
      <c r="AX343" s="46"/>
      <c r="AY343" s="46"/>
      <c r="AZ343" s="46"/>
      <c r="BA343" s="47"/>
      <c r="BB343" s="2" t="str">
        <f t="shared" si="3"/>
        <v>||</v>
      </c>
      <c r="BC343" s="137"/>
      <c r="BD343" s="57"/>
      <c r="BE343" s="57"/>
      <c r="BF343" s="17"/>
      <c r="BG343" s="57"/>
      <c r="BH343" s="57"/>
      <c r="BI343" s="57"/>
      <c r="BJ343" s="57"/>
      <c r="BK343" s="57"/>
    </row>
    <row r="344" spans="1:63" outlineLevel="1" x14ac:dyDescent="0.35">
      <c r="A344" s="17"/>
      <c r="B344" s="178"/>
      <c r="C344" s="179"/>
      <c r="D344" s="141"/>
      <c r="E344" s="123"/>
      <c r="F344" s="52"/>
      <c r="G344" s="52"/>
      <c r="H344" s="52"/>
      <c r="I344" s="52"/>
      <c r="J344" s="52"/>
      <c r="K344" s="52"/>
      <c r="L344" s="52"/>
      <c r="M344" s="52"/>
      <c r="N344" s="52"/>
      <c r="O344" s="52"/>
      <c r="P344" s="52"/>
      <c r="Q344" s="52"/>
      <c r="R344" s="52"/>
      <c r="S344" s="52"/>
      <c r="T344" s="52"/>
      <c r="U344" s="52"/>
      <c r="V344" s="52"/>
      <c r="W344" s="52"/>
      <c r="X344" s="52"/>
      <c r="Y344" s="52"/>
      <c r="Z344" s="52"/>
      <c r="AA344" s="52"/>
      <c r="AB344" s="52"/>
      <c r="AC344" s="52"/>
      <c r="AD344" s="52"/>
      <c r="AE344" s="52"/>
      <c r="AF344" s="52"/>
      <c r="AG344" s="52"/>
      <c r="AH344" s="52"/>
      <c r="AI344" s="52"/>
      <c r="AJ344" s="52"/>
      <c r="AK344" s="52"/>
      <c r="AL344" s="52"/>
      <c r="AM344" s="52"/>
      <c r="AN344" s="52"/>
      <c r="AO344" s="52"/>
      <c r="AP344" s="46"/>
      <c r="AQ344" s="46"/>
      <c r="AR344" s="46"/>
      <c r="AS344" s="46"/>
      <c r="AT344" s="46"/>
      <c r="AU344" s="46"/>
      <c r="AV344" s="46"/>
      <c r="AW344" s="46"/>
      <c r="AX344" s="46"/>
      <c r="AY344" s="46"/>
      <c r="AZ344" s="46"/>
      <c r="BA344" s="47"/>
      <c r="BB344" s="2" t="str">
        <f t="shared" si="3"/>
        <v>||</v>
      </c>
      <c r="BC344" s="137"/>
      <c r="BD344" s="57"/>
      <c r="BE344" s="57"/>
      <c r="BF344" s="17"/>
      <c r="BG344" s="57"/>
      <c r="BH344" s="57"/>
      <c r="BI344" s="57"/>
      <c r="BJ344" s="57"/>
      <c r="BK344" s="57"/>
    </row>
    <row r="345" spans="1:63" outlineLevel="1" x14ac:dyDescent="0.35">
      <c r="A345" s="17"/>
      <c r="B345" s="178"/>
      <c r="C345" s="179"/>
      <c r="D345" s="141"/>
      <c r="E345" s="123"/>
      <c r="F345" s="52"/>
      <c r="G345" s="52"/>
      <c r="H345" s="52"/>
      <c r="I345" s="52"/>
      <c r="J345" s="52"/>
      <c r="K345" s="52"/>
      <c r="L345" s="52"/>
      <c r="M345" s="52"/>
      <c r="N345" s="52"/>
      <c r="O345" s="52"/>
      <c r="P345" s="52"/>
      <c r="Q345" s="52"/>
      <c r="R345" s="52"/>
      <c r="S345" s="52"/>
      <c r="T345" s="52"/>
      <c r="U345" s="52"/>
      <c r="V345" s="52"/>
      <c r="W345" s="52"/>
      <c r="X345" s="52"/>
      <c r="Y345" s="52"/>
      <c r="Z345" s="52"/>
      <c r="AA345" s="52"/>
      <c r="AB345" s="52"/>
      <c r="AC345" s="52"/>
      <c r="AD345" s="52"/>
      <c r="AE345" s="52"/>
      <c r="AF345" s="52"/>
      <c r="AG345" s="52"/>
      <c r="AH345" s="52"/>
      <c r="AI345" s="52"/>
      <c r="AJ345" s="52"/>
      <c r="AK345" s="52"/>
      <c r="AL345" s="52"/>
      <c r="AM345" s="52"/>
      <c r="AN345" s="52"/>
      <c r="AO345" s="52"/>
      <c r="AP345" s="46"/>
      <c r="AQ345" s="46"/>
      <c r="AR345" s="46"/>
      <c r="AS345" s="46"/>
      <c r="AT345" s="46"/>
      <c r="AU345" s="46"/>
      <c r="AV345" s="46"/>
      <c r="AW345" s="46"/>
      <c r="AX345" s="46"/>
      <c r="AY345" s="46"/>
      <c r="AZ345" s="46"/>
      <c r="BA345" s="47"/>
      <c r="BB345" s="2" t="str">
        <f t="shared" si="3"/>
        <v>||</v>
      </c>
      <c r="BC345" s="137"/>
      <c r="BD345" s="57"/>
      <c r="BE345" s="57"/>
      <c r="BF345" s="17"/>
      <c r="BG345" s="57"/>
      <c r="BH345" s="57"/>
      <c r="BI345" s="57"/>
      <c r="BJ345" s="57"/>
      <c r="BK345" s="57"/>
    </row>
    <row r="346" spans="1:63" outlineLevel="1" x14ac:dyDescent="0.35">
      <c r="A346" s="17"/>
      <c r="B346" s="178"/>
      <c r="C346" s="179"/>
      <c r="D346" s="141"/>
      <c r="E346" s="123"/>
      <c r="F346" s="52"/>
      <c r="G346" s="52"/>
      <c r="H346" s="52"/>
      <c r="I346" s="52"/>
      <c r="J346" s="52"/>
      <c r="K346" s="52"/>
      <c r="L346" s="52"/>
      <c r="M346" s="52"/>
      <c r="N346" s="52"/>
      <c r="O346" s="52"/>
      <c r="P346" s="52"/>
      <c r="Q346" s="52"/>
      <c r="R346" s="52"/>
      <c r="S346" s="52"/>
      <c r="T346" s="52"/>
      <c r="U346" s="52"/>
      <c r="V346" s="52"/>
      <c r="W346" s="52"/>
      <c r="X346" s="52"/>
      <c r="Y346" s="52"/>
      <c r="Z346" s="52"/>
      <c r="AA346" s="52"/>
      <c r="AB346" s="52"/>
      <c r="AC346" s="52"/>
      <c r="AD346" s="52"/>
      <c r="AE346" s="52"/>
      <c r="AF346" s="52"/>
      <c r="AG346" s="52"/>
      <c r="AH346" s="52"/>
      <c r="AI346" s="52"/>
      <c r="AJ346" s="52"/>
      <c r="AK346" s="52"/>
      <c r="AL346" s="52"/>
      <c r="AM346" s="52"/>
      <c r="AN346" s="52"/>
      <c r="AO346" s="52"/>
      <c r="AP346" s="46"/>
      <c r="AQ346" s="46"/>
      <c r="AR346" s="46"/>
      <c r="AS346" s="46"/>
      <c r="AT346" s="46"/>
      <c r="AU346" s="46"/>
      <c r="AV346" s="46"/>
      <c r="AW346" s="46"/>
      <c r="AX346" s="46"/>
      <c r="AY346" s="46"/>
      <c r="AZ346" s="46"/>
      <c r="BA346" s="47"/>
      <c r="BB346" s="2" t="str">
        <f t="shared" si="3"/>
        <v>||</v>
      </c>
      <c r="BC346" s="137"/>
      <c r="BD346" s="57"/>
      <c r="BE346" s="57"/>
      <c r="BF346" s="17"/>
      <c r="BG346" s="57"/>
      <c r="BH346" s="57"/>
      <c r="BI346" s="57"/>
      <c r="BJ346" s="57"/>
      <c r="BK346" s="57"/>
    </row>
    <row r="347" spans="1:63" outlineLevel="1" x14ac:dyDescent="0.35">
      <c r="A347" s="17"/>
      <c r="B347" s="178"/>
      <c r="C347" s="179"/>
      <c r="D347" s="141"/>
      <c r="E347" s="123"/>
      <c r="F347" s="52"/>
      <c r="G347" s="52"/>
      <c r="H347" s="52"/>
      <c r="I347" s="52"/>
      <c r="J347" s="52"/>
      <c r="K347" s="52"/>
      <c r="L347" s="52"/>
      <c r="M347" s="52"/>
      <c r="N347" s="52"/>
      <c r="O347" s="52"/>
      <c r="P347" s="52"/>
      <c r="Q347" s="52"/>
      <c r="R347" s="52"/>
      <c r="S347" s="52"/>
      <c r="T347" s="52"/>
      <c r="U347" s="52"/>
      <c r="V347" s="52"/>
      <c r="W347" s="52"/>
      <c r="X347" s="52"/>
      <c r="Y347" s="52"/>
      <c r="Z347" s="52"/>
      <c r="AA347" s="52"/>
      <c r="AB347" s="52"/>
      <c r="AC347" s="52"/>
      <c r="AD347" s="52"/>
      <c r="AE347" s="52"/>
      <c r="AF347" s="52"/>
      <c r="AG347" s="52"/>
      <c r="AH347" s="52"/>
      <c r="AI347" s="52"/>
      <c r="AJ347" s="52"/>
      <c r="AK347" s="52"/>
      <c r="AL347" s="52"/>
      <c r="AM347" s="52"/>
      <c r="AN347" s="52"/>
      <c r="AO347" s="52"/>
      <c r="AP347" s="46"/>
      <c r="AQ347" s="46"/>
      <c r="AR347" s="46"/>
      <c r="AS347" s="46"/>
      <c r="AT347" s="46"/>
      <c r="AU347" s="46"/>
      <c r="AV347" s="46"/>
      <c r="AW347" s="46"/>
      <c r="AX347" s="46"/>
      <c r="AY347" s="46"/>
      <c r="AZ347" s="46"/>
      <c r="BA347" s="47"/>
      <c r="BB347" s="2" t="str">
        <f t="shared" si="3"/>
        <v>||</v>
      </c>
      <c r="BC347" s="137"/>
      <c r="BD347" s="57"/>
      <c r="BE347" s="57"/>
      <c r="BF347" s="17"/>
      <c r="BG347" s="57"/>
      <c r="BH347" s="57"/>
      <c r="BI347" s="57"/>
      <c r="BJ347" s="57"/>
      <c r="BK347" s="57"/>
    </row>
    <row r="348" spans="1:63" outlineLevel="1" x14ac:dyDescent="0.35">
      <c r="A348" s="17"/>
      <c r="B348" s="178"/>
      <c r="C348" s="179"/>
      <c r="D348" s="141"/>
      <c r="E348" s="129"/>
      <c r="F348" s="120"/>
      <c r="G348" s="120"/>
      <c r="H348" s="120"/>
      <c r="I348" s="120"/>
      <c r="J348" s="120"/>
      <c r="K348" s="120"/>
      <c r="L348" s="120"/>
      <c r="M348" s="120"/>
      <c r="N348" s="120"/>
      <c r="O348" s="120"/>
      <c r="P348" s="120"/>
      <c r="Q348" s="120"/>
      <c r="R348" s="120"/>
      <c r="S348" s="120"/>
      <c r="T348" s="120"/>
      <c r="U348" s="120"/>
      <c r="V348" s="120"/>
      <c r="W348" s="120"/>
      <c r="X348" s="120"/>
      <c r="Y348" s="120"/>
      <c r="Z348" s="120"/>
      <c r="AA348" s="120"/>
      <c r="AB348" s="120"/>
      <c r="AC348" s="120"/>
      <c r="AD348" s="120"/>
      <c r="AE348" s="120"/>
      <c r="AF348" s="120"/>
      <c r="AG348" s="120"/>
      <c r="AH348" s="120"/>
      <c r="AI348" s="120"/>
      <c r="AJ348" s="120"/>
      <c r="AK348" s="120"/>
      <c r="AL348" s="120"/>
      <c r="AM348" s="120"/>
      <c r="AN348" s="120"/>
      <c r="AO348" s="120"/>
      <c r="AP348" s="119"/>
      <c r="AQ348" s="119"/>
      <c r="AR348" s="119"/>
      <c r="AS348" s="119"/>
      <c r="AT348" s="119"/>
      <c r="AU348" s="119"/>
      <c r="AV348" s="119"/>
      <c r="AW348" s="119"/>
      <c r="AX348" s="119"/>
      <c r="AY348" s="119"/>
      <c r="AZ348" s="119"/>
      <c r="BA348" s="121"/>
      <c r="BB348" s="2" t="str">
        <f t="shared" ref="BB348" si="4">CONCATENATE(B348,"|","|",D348)</f>
        <v>||</v>
      </c>
      <c r="BC348" s="137"/>
      <c r="BD348" s="57"/>
      <c r="BE348" s="57"/>
      <c r="BF348" s="17"/>
      <c r="BG348" s="57"/>
      <c r="BH348" s="57"/>
      <c r="BI348" s="57"/>
      <c r="BJ348" s="57"/>
      <c r="BK348" s="57"/>
    </row>
    <row r="349" spans="1:63" x14ac:dyDescent="0.35">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c r="AE349" s="17"/>
      <c r="AF349" s="17"/>
      <c r="AG349" s="17"/>
      <c r="AH349" s="17"/>
      <c r="AI349" s="17"/>
      <c r="AJ349" s="17"/>
      <c r="AK349" s="17"/>
      <c r="AL349" s="17"/>
      <c r="AM349" s="17"/>
      <c r="AN349" s="17"/>
      <c r="AO349" s="17"/>
      <c r="AP349" s="17"/>
      <c r="AQ349" s="17"/>
      <c r="AR349" s="17"/>
      <c r="AS349" s="17"/>
      <c r="AT349" s="17"/>
      <c r="AU349" s="17"/>
      <c r="AV349" s="17"/>
      <c r="AW349" s="17"/>
      <c r="AX349" s="17"/>
      <c r="AY349" s="17"/>
      <c r="AZ349" s="17"/>
      <c r="BA349" s="17"/>
      <c r="BB349" s="19"/>
      <c r="BC349" s="17"/>
      <c r="BD349" s="61"/>
      <c r="BE349" s="62"/>
      <c r="BF349" s="62"/>
      <c r="BG349" s="62"/>
      <c r="BH349" s="62"/>
      <c r="BI349" s="62"/>
      <c r="BJ349" s="17"/>
      <c r="BK349" s="17"/>
    </row>
    <row r="350" spans="1:63" x14ac:dyDescent="0.35">
      <c r="A350" s="17"/>
      <c r="B350" s="96" t="s">
        <v>334</v>
      </c>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7"/>
      <c r="AV350" s="17"/>
      <c r="AW350" s="17"/>
      <c r="AX350" s="17"/>
      <c r="AY350" s="17"/>
      <c r="AZ350" s="17"/>
      <c r="BA350" s="17"/>
      <c r="BB350" s="19"/>
      <c r="BC350" s="17"/>
      <c r="BD350" s="60"/>
      <c r="BE350" s="57"/>
      <c r="BF350" s="57"/>
      <c r="BG350" s="57"/>
      <c r="BH350" s="57"/>
      <c r="BI350" s="57"/>
      <c r="BJ350" s="57"/>
      <c r="BK350" s="57"/>
    </row>
    <row r="351" spans="1:63" x14ac:dyDescent="0.35">
      <c r="A351" s="17"/>
      <c r="B351" s="97" t="s">
        <v>553</v>
      </c>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17"/>
      <c r="AG351" s="17"/>
      <c r="AH351" s="17"/>
      <c r="AI351" s="17"/>
      <c r="AJ351" s="17"/>
      <c r="AK351" s="17"/>
      <c r="AL351" s="17"/>
      <c r="AM351" s="17"/>
      <c r="AN351" s="17"/>
      <c r="AO351" s="17"/>
      <c r="AP351" s="17"/>
      <c r="AQ351" s="17"/>
      <c r="AR351" s="17"/>
      <c r="AS351" s="17"/>
      <c r="AT351" s="17"/>
      <c r="AU351" s="17"/>
      <c r="AV351" s="17"/>
      <c r="AW351" s="17"/>
      <c r="AX351" s="17"/>
      <c r="AY351" s="17"/>
      <c r="AZ351" s="17"/>
      <c r="BA351" s="17"/>
      <c r="BB351" s="19"/>
      <c r="BC351" s="17"/>
      <c r="BD351" s="61"/>
      <c r="BE351" s="62"/>
      <c r="BF351" s="62"/>
      <c r="BG351" s="62"/>
      <c r="BH351" s="62"/>
      <c r="BI351" s="62"/>
      <c r="BJ351" s="17"/>
      <c r="BK351" s="17"/>
    </row>
    <row r="352" spans="1:63" x14ac:dyDescent="0.35">
      <c r="A352" s="17"/>
      <c r="B352" s="97" t="s">
        <v>328</v>
      </c>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c r="AE352" s="17"/>
      <c r="AF352" s="17"/>
      <c r="AG352" s="17"/>
      <c r="AH352" s="17"/>
      <c r="AI352" s="17"/>
      <c r="AJ352" s="17"/>
      <c r="AK352" s="17"/>
      <c r="AL352" s="17"/>
      <c r="AM352" s="17"/>
      <c r="AN352" s="17"/>
      <c r="AO352" s="17"/>
      <c r="AP352" s="17"/>
      <c r="AQ352" s="17"/>
      <c r="AR352" s="17"/>
      <c r="AS352" s="17"/>
      <c r="AT352" s="17"/>
      <c r="AU352" s="17"/>
      <c r="AV352" s="17"/>
      <c r="AW352" s="17"/>
      <c r="AX352" s="17"/>
      <c r="AY352" s="17"/>
      <c r="AZ352" s="17"/>
      <c r="BA352" s="17"/>
      <c r="BB352" s="19"/>
      <c r="BC352" s="17"/>
      <c r="BD352" s="60"/>
      <c r="BE352" s="57"/>
      <c r="BF352" s="57"/>
      <c r="BG352" s="57"/>
      <c r="BH352" s="57"/>
      <c r="BI352" s="57"/>
      <c r="BJ352" s="57"/>
      <c r="BK352" s="57"/>
    </row>
    <row r="353" spans="1:63" x14ac:dyDescent="0.35">
      <c r="A353" s="17"/>
      <c r="B353" s="97" t="s">
        <v>329</v>
      </c>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c r="AE353" s="17"/>
      <c r="AF353" s="17"/>
      <c r="AG353" s="17"/>
      <c r="AH353" s="17"/>
      <c r="AI353" s="17"/>
      <c r="AJ353" s="17"/>
      <c r="AK353" s="17"/>
      <c r="AL353" s="17"/>
      <c r="AM353" s="17"/>
      <c r="AN353" s="17"/>
      <c r="AO353" s="17"/>
      <c r="AP353" s="17"/>
      <c r="AQ353" s="17"/>
      <c r="AR353" s="17"/>
      <c r="AS353" s="17"/>
      <c r="AT353" s="17"/>
      <c r="AU353" s="17"/>
      <c r="AV353" s="17"/>
      <c r="AW353" s="17"/>
      <c r="AX353" s="17"/>
      <c r="AY353" s="17"/>
      <c r="AZ353" s="17"/>
      <c r="BA353" s="17"/>
      <c r="BB353" s="19"/>
      <c r="BC353" s="17"/>
      <c r="BD353" s="61"/>
      <c r="BE353" s="62"/>
      <c r="BF353" s="62"/>
      <c r="BG353" s="62"/>
      <c r="BH353" s="62"/>
      <c r="BI353" s="62"/>
      <c r="BJ353" s="17"/>
      <c r="BK353" s="17"/>
    </row>
    <row r="354" spans="1:63" x14ac:dyDescent="0.35">
      <c r="A354" s="17"/>
      <c r="B354" s="97" t="s">
        <v>330</v>
      </c>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c r="AE354" s="17"/>
      <c r="AF354" s="17"/>
      <c r="AG354" s="17"/>
      <c r="AH354" s="17"/>
      <c r="AI354" s="17"/>
      <c r="AJ354" s="17"/>
      <c r="AK354" s="17"/>
      <c r="AL354" s="17"/>
      <c r="AM354" s="17"/>
      <c r="AN354" s="17"/>
      <c r="AO354" s="17"/>
      <c r="AP354" s="17"/>
      <c r="AQ354" s="17"/>
      <c r="AR354" s="17"/>
      <c r="AS354" s="17"/>
      <c r="AT354" s="17"/>
      <c r="AU354" s="17"/>
      <c r="AV354" s="17"/>
      <c r="AW354" s="17"/>
      <c r="AX354" s="17"/>
      <c r="AY354" s="17"/>
      <c r="AZ354" s="17"/>
      <c r="BA354" s="17"/>
      <c r="BB354" s="19"/>
      <c r="BC354" s="17"/>
      <c r="BD354" s="60"/>
      <c r="BE354" s="57"/>
      <c r="BF354" s="57"/>
      <c r="BG354" s="57"/>
      <c r="BH354" s="57"/>
      <c r="BI354" s="57"/>
      <c r="BJ354" s="57"/>
      <c r="BK354" s="57"/>
    </row>
    <row r="355" spans="1:63" x14ac:dyDescent="0.35">
      <c r="A355" s="17"/>
      <c r="B355" s="97" t="s">
        <v>331</v>
      </c>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c r="AE355" s="17"/>
      <c r="AF355" s="17"/>
      <c r="AG355" s="17"/>
      <c r="AH355" s="17"/>
      <c r="AI355" s="17"/>
      <c r="AJ355" s="17"/>
      <c r="AK355" s="17"/>
      <c r="AL355" s="17"/>
      <c r="AM355" s="17"/>
      <c r="AN355" s="17"/>
      <c r="AO355" s="17"/>
      <c r="AP355" s="17"/>
      <c r="AQ355" s="17"/>
      <c r="AR355" s="17"/>
      <c r="AS355" s="17"/>
      <c r="AT355" s="17"/>
      <c r="AU355" s="17"/>
      <c r="AV355" s="17"/>
      <c r="AW355" s="17"/>
      <c r="AX355" s="17"/>
      <c r="AY355" s="17"/>
      <c r="AZ355" s="17"/>
      <c r="BA355" s="17"/>
      <c r="BB355" s="19"/>
      <c r="BC355" s="17"/>
      <c r="BD355" s="61"/>
      <c r="BE355" s="62"/>
      <c r="BF355" s="62"/>
      <c r="BG355" s="62"/>
      <c r="BH355" s="62"/>
      <c r="BI355" s="62"/>
      <c r="BJ355" s="17"/>
      <c r="BK355" s="17"/>
    </row>
    <row r="356" spans="1:63" x14ac:dyDescent="0.35">
      <c r="A356" s="17"/>
      <c r="B356" s="97" t="s">
        <v>332</v>
      </c>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9"/>
      <c r="BC356" s="17"/>
      <c r="BD356" s="60"/>
      <c r="BE356" s="57"/>
      <c r="BF356" s="57"/>
      <c r="BG356" s="57"/>
      <c r="BH356" s="57"/>
      <c r="BI356" s="57"/>
      <c r="BJ356" s="57"/>
      <c r="BK356" s="57"/>
    </row>
    <row r="357" spans="1:63" x14ac:dyDescent="0.35">
      <c r="A357" s="17"/>
      <c r="B357" s="97" t="s">
        <v>340</v>
      </c>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9"/>
      <c r="BC357" s="17"/>
      <c r="BD357" s="61"/>
      <c r="BE357" s="62"/>
      <c r="BF357" s="62"/>
      <c r="BG357" s="62"/>
      <c r="BH357" s="62"/>
      <c r="BI357" s="62"/>
      <c r="BJ357" s="17"/>
      <c r="BK357" s="17"/>
    </row>
    <row r="358" spans="1:63" x14ac:dyDescent="0.35">
      <c r="A358" s="17"/>
      <c r="B358" s="97" t="s">
        <v>333</v>
      </c>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17"/>
      <c r="AL358" s="17"/>
      <c r="AM358" s="17"/>
      <c r="AN358" s="17"/>
      <c r="AO358" s="17"/>
      <c r="AP358" s="17"/>
      <c r="AQ358" s="17"/>
      <c r="AR358" s="17"/>
      <c r="AS358" s="17"/>
      <c r="AT358" s="17"/>
      <c r="AU358" s="17"/>
      <c r="AV358" s="17"/>
      <c r="AW358" s="17"/>
      <c r="AX358" s="17"/>
      <c r="AY358" s="17"/>
      <c r="AZ358" s="17"/>
      <c r="BA358" s="17"/>
      <c r="BB358" s="19"/>
      <c r="BC358" s="17"/>
      <c r="BD358" s="60"/>
      <c r="BE358" s="57"/>
      <c r="BF358" s="57"/>
      <c r="BG358" s="57"/>
      <c r="BH358" s="57"/>
      <c r="BI358" s="57"/>
      <c r="BJ358" s="57"/>
      <c r="BK358" s="57"/>
    </row>
    <row r="359" spans="1:63" x14ac:dyDescent="0.35">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c r="AE359" s="17"/>
      <c r="AF359" s="17"/>
      <c r="AG359" s="17"/>
      <c r="AH359" s="17"/>
      <c r="AI359" s="17"/>
      <c r="AJ359" s="17"/>
      <c r="AK359" s="17"/>
      <c r="AL359" s="17"/>
      <c r="AM359" s="17"/>
      <c r="AN359" s="17"/>
      <c r="AO359" s="17"/>
      <c r="AP359" s="17"/>
      <c r="AQ359" s="17"/>
      <c r="AR359" s="17"/>
      <c r="AS359" s="17"/>
      <c r="AT359" s="17"/>
      <c r="AU359" s="17"/>
      <c r="AV359" s="17"/>
      <c r="AW359" s="17"/>
      <c r="AX359" s="17"/>
      <c r="AY359" s="17"/>
      <c r="AZ359" s="17"/>
      <c r="BA359" s="17"/>
      <c r="BB359" s="19"/>
      <c r="BC359" s="17"/>
      <c r="BD359" s="61"/>
      <c r="BE359" s="62"/>
      <c r="BF359" s="62"/>
      <c r="BG359" s="62"/>
      <c r="BH359" s="62"/>
      <c r="BI359" s="62"/>
      <c r="BJ359" s="17"/>
      <c r="BK359" s="17"/>
    </row>
    <row r="360" spans="1:63" x14ac:dyDescent="0.35">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c r="AE360" s="17"/>
      <c r="AF360" s="17"/>
      <c r="AG360" s="17"/>
      <c r="AH360" s="17"/>
      <c r="AI360" s="17"/>
      <c r="AJ360" s="17"/>
      <c r="AK360" s="17"/>
      <c r="AL360" s="17"/>
      <c r="AM360" s="17"/>
      <c r="AN360" s="17"/>
      <c r="AO360" s="17"/>
      <c r="AP360" s="17"/>
      <c r="AQ360" s="17"/>
      <c r="AR360" s="17"/>
      <c r="AS360" s="17"/>
      <c r="AT360" s="17"/>
      <c r="AU360" s="17"/>
      <c r="AV360" s="17"/>
      <c r="AW360" s="17"/>
      <c r="AX360" s="17"/>
      <c r="AY360" s="17"/>
      <c r="AZ360" s="17"/>
      <c r="BA360" s="17"/>
      <c r="BB360" s="19"/>
      <c r="BC360" s="17"/>
      <c r="BD360" s="60"/>
      <c r="BE360" s="57"/>
      <c r="BF360" s="57"/>
      <c r="BG360" s="57"/>
      <c r="BH360" s="57"/>
      <c r="BI360" s="57"/>
      <c r="BJ360" s="57"/>
      <c r="BK360" s="57"/>
    </row>
    <row r="361" spans="1:63" x14ac:dyDescent="0.35">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c r="AE361" s="17"/>
      <c r="AF361" s="17"/>
      <c r="AG361" s="17"/>
      <c r="AH361" s="17"/>
      <c r="AI361" s="17"/>
      <c r="AJ361" s="17"/>
      <c r="AK361" s="17"/>
      <c r="AL361" s="17"/>
      <c r="AM361" s="17"/>
      <c r="AN361" s="17"/>
      <c r="AO361" s="17"/>
      <c r="AP361" s="17"/>
      <c r="AQ361" s="17"/>
      <c r="AR361" s="17"/>
      <c r="AS361" s="17"/>
      <c r="AT361" s="17"/>
      <c r="AU361" s="17"/>
      <c r="AV361" s="17"/>
      <c r="AW361" s="17"/>
      <c r="AX361" s="17"/>
      <c r="AY361" s="17"/>
      <c r="AZ361" s="17"/>
      <c r="BA361" s="17"/>
      <c r="BB361" s="19"/>
      <c r="BC361" s="17"/>
      <c r="BD361" s="61"/>
      <c r="BE361" s="62"/>
      <c r="BF361" s="62"/>
      <c r="BG361" s="62"/>
      <c r="BH361" s="62"/>
      <c r="BI361" s="62"/>
      <c r="BJ361" s="17"/>
      <c r="BK361" s="17"/>
    </row>
    <row r="362" spans="1:63" ht="12.65" customHeight="1" x14ac:dyDescent="0.35">
      <c r="A362" s="17"/>
      <c r="B362" s="144"/>
      <c r="C362" s="145"/>
      <c r="D362" s="17"/>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c r="AE362" s="17"/>
      <c r="AF362" s="17"/>
      <c r="AG362" s="17"/>
      <c r="AH362" s="17"/>
      <c r="AI362" s="17"/>
      <c r="AJ362" s="17"/>
      <c r="AK362" s="17"/>
      <c r="AL362" s="17"/>
      <c r="AM362" s="17"/>
      <c r="AN362" s="17"/>
      <c r="AO362" s="17"/>
      <c r="AP362" s="17"/>
      <c r="AQ362" s="17"/>
      <c r="AR362" s="17"/>
      <c r="AS362" s="17"/>
      <c r="AT362" s="17"/>
      <c r="AU362" s="17"/>
      <c r="AV362" s="17"/>
      <c r="AW362" s="17"/>
      <c r="AX362" s="17"/>
      <c r="AY362" s="17"/>
      <c r="AZ362" s="17"/>
      <c r="BA362" s="17"/>
      <c r="BB362" s="19"/>
      <c r="BC362" s="17"/>
      <c r="BD362" s="60"/>
      <c r="BE362" s="57"/>
      <c r="BF362" s="57"/>
      <c r="BG362" s="57"/>
      <c r="BH362" s="57"/>
      <c r="BI362" s="57"/>
      <c r="BJ362" s="57"/>
      <c r="BK362" s="57"/>
    </row>
    <row r="363" spans="1:63" ht="12" customHeight="1" x14ac:dyDescent="0.35">
      <c r="A363" s="17"/>
      <c r="B363" s="144"/>
      <c r="C363" s="145"/>
      <c r="D363" s="17"/>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c r="AE363" s="17"/>
      <c r="AF363" s="17"/>
      <c r="AG363" s="17"/>
      <c r="AH363" s="17"/>
      <c r="AI363" s="17"/>
      <c r="AJ363" s="17"/>
      <c r="AK363" s="17"/>
      <c r="AL363" s="17"/>
      <c r="AM363" s="17"/>
      <c r="AN363" s="17"/>
      <c r="AO363" s="17"/>
      <c r="AP363" s="17"/>
      <c r="AQ363" s="17"/>
      <c r="AR363" s="17"/>
      <c r="AS363" s="17"/>
      <c r="AT363" s="17"/>
      <c r="AU363" s="17"/>
      <c r="AV363" s="17"/>
      <c r="AW363" s="17"/>
      <c r="AX363" s="17"/>
      <c r="AY363" s="17"/>
      <c r="AZ363" s="17"/>
      <c r="BA363" s="17"/>
      <c r="BB363" s="19"/>
      <c r="BC363" s="17"/>
      <c r="BD363" s="61"/>
      <c r="BE363" s="62"/>
      <c r="BF363" s="62"/>
      <c r="BG363" s="62"/>
      <c r="BH363" s="62"/>
      <c r="BI363" s="62"/>
      <c r="BJ363" s="17"/>
      <c r="BK363" s="17"/>
    </row>
    <row r="364" spans="1:63" x14ac:dyDescent="0.35">
      <c r="A364" s="17"/>
      <c r="B364" s="144"/>
      <c r="C364" s="146"/>
      <c r="D364" s="17"/>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c r="AE364" s="17"/>
      <c r="AF364" s="17"/>
      <c r="AG364" s="17"/>
      <c r="AH364" s="17"/>
      <c r="AI364" s="17"/>
      <c r="AJ364" s="17"/>
      <c r="AK364" s="17"/>
      <c r="AL364" s="17"/>
      <c r="AM364" s="17"/>
      <c r="AN364" s="17"/>
      <c r="AO364" s="17"/>
      <c r="AP364" s="17"/>
      <c r="AQ364" s="17"/>
      <c r="AR364" s="17"/>
      <c r="AS364" s="17"/>
      <c r="AT364" s="17"/>
      <c r="AU364" s="17"/>
      <c r="AV364" s="17"/>
      <c r="AW364" s="17"/>
      <c r="AX364" s="17"/>
      <c r="AY364" s="17"/>
      <c r="AZ364" s="17"/>
      <c r="BA364" s="17"/>
      <c r="BB364" s="19"/>
      <c r="BC364" s="17"/>
      <c r="BD364" s="60"/>
      <c r="BE364" s="57"/>
      <c r="BF364" s="57"/>
      <c r="BG364" s="57"/>
      <c r="BH364" s="57"/>
      <c r="BI364" s="57"/>
      <c r="BJ364" s="57"/>
      <c r="BK364" s="57"/>
    </row>
  </sheetData>
  <sheetProtection formatCells="0" formatColumns="0" formatRows="0" insertColumns="0" insertRows="0"/>
  <mergeCells count="146">
    <mergeCell ref="B343:C343"/>
    <mergeCell ref="B344:C344"/>
    <mergeCell ref="B345:C345"/>
    <mergeCell ref="B346:C346"/>
    <mergeCell ref="B347:C347"/>
    <mergeCell ref="B348:C348"/>
    <mergeCell ref="B337:C337"/>
    <mergeCell ref="B338:C338"/>
    <mergeCell ref="B339:C339"/>
    <mergeCell ref="B340:C340"/>
    <mergeCell ref="B341:C341"/>
    <mergeCell ref="B342:C342"/>
    <mergeCell ref="B331:C331"/>
    <mergeCell ref="B332:C332"/>
    <mergeCell ref="B333:C333"/>
    <mergeCell ref="B334:C334"/>
    <mergeCell ref="B335:C335"/>
    <mergeCell ref="B336:C336"/>
    <mergeCell ref="B325:C325"/>
    <mergeCell ref="B326:C326"/>
    <mergeCell ref="B327:C327"/>
    <mergeCell ref="B328:C328"/>
    <mergeCell ref="B329:C329"/>
    <mergeCell ref="B330:C330"/>
    <mergeCell ref="B319:C319"/>
    <mergeCell ref="B320:C320"/>
    <mergeCell ref="B321:C321"/>
    <mergeCell ref="B322:C322"/>
    <mergeCell ref="B323:C323"/>
    <mergeCell ref="B324:C324"/>
    <mergeCell ref="B313:C313"/>
    <mergeCell ref="B314:C314"/>
    <mergeCell ref="B315:C315"/>
    <mergeCell ref="B316:C316"/>
    <mergeCell ref="B317:C317"/>
    <mergeCell ref="B318:C318"/>
    <mergeCell ref="B307:C307"/>
    <mergeCell ref="B308:C308"/>
    <mergeCell ref="B309:C309"/>
    <mergeCell ref="B310:C310"/>
    <mergeCell ref="B311:C311"/>
    <mergeCell ref="B312:C312"/>
    <mergeCell ref="B301:C301"/>
    <mergeCell ref="B302:C302"/>
    <mergeCell ref="B303:C303"/>
    <mergeCell ref="B304:C304"/>
    <mergeCell ref="B305:C305"/>
    <mergeCell ref="B306:C306"/>
    <mergeCell ref="B295:C295"/>
    <mergeCell ref="B296:C296"/>
    <mergeCell ref="B297:C297"/>
    <mergeCell ref="B298:C298"/>
    <mergeCell ref="B299:C299"/>
    <mergeCell ref="B300:C300"/>
    <mergeCell ref="B289:C289"/>
    <mergeCell ref="B290:C290"/>
    <mergeCell ref="B291:C291"/>
    <mergeCell ref="B292:C292"/>
    <mergeCell ref="B293:C293"/>
    <mergeCell ref="B294:C294"/>
    <mergeCell ref="B283:C283"/>
    <mergeCell ref="B284:C284"/>
    <mergeCell ref="B285:C285"/>
    <mergeCell ref="B286:C286"/>
    <mergeCell ref="B287:C287"/>
    <mergeCell ref="B288:C288"/>
    <mergeCell ref="B277:C277"/>
    <mergeCell ref="B278:C278"/>
    <mergeCell ref="B279:C279"/>
    <mergeCell ref="B280:C280"/>
    <mergeCell ref="B281:C281"/>
    <mergeCell ref="B282:C282"/>
    <mergeCell ref="B271:C271"/>
    <mergeCell ref="B272:C272"/>
    <mergeCell ref="B273:C273"/>
    <mergeCell ref="B274:C274"/>
    <mergeCell ref="B275:C275"/>
    <mergeCell ref="B276:C276"/>
    <mergeCell ref="B264:C264"/>
    <mergeCell ref="B265:C265"/>
    <mergeCell ref="B266:C266"/>
    <mergeCell ref="B267:C267"/>
    <mergeCell ref="B269:C269"/>
    <mergeCell ref="B270:C270"/>
    <mergeCell ref="B268:C268"/>
    <mergeCell ref="B258:C258"/>
    <mergeCell ref="B259:C259"/>
    <mergeCell ref="B260:C260"/>
    <mergeCell ref="B261:C261"/>
    <mergeCell ref="B262:C262"/>
    <mergeCell ref="B263:C263"/>
    <mergeCell ref="B252:C252"/>
    <mergeCell ref="B253:C253"/>
    <mergeCell ref="B254:C254"/>
    <mergeCell ref="B255:C255"/>
    <mergeCell ref="B256:C256"/>
    <mergeCell ref="B257:C257"/>
    <mergeCell ref="B246:C246"/>
    <mergeCell ref="B247:C247"/>
    <mergeCell ref="B248:C248"/>
    <mergeCell ref="B249:C249"/>
    <mergeCell ref="B250:C250"/>
    <mergeCell ref="B251:C251"/>
    <mergeCell ref="B240:C240"/>
    <mergeCell ref="B241:C241"/>
    <mergeCell ref="B242:C242"/>
    <mergeCell ref="B243:C243"/>
    <mergeCell ref="B244:C244"/>
    <mergeCell ref="B245:C245"/>
    <mergeCell ref="B234:C234"/>
    <mergeCell ref="B235:C235"/>
    <mergeCell ref="B236:C236"/>
    <mergeCell ref="B237:C237"/>
    <mergeCell ref="B238:C238"/>
    <mergeCell ref="B239:C239"/>
    <mergeCell ref="B228:C228"/>
    <mergeCell ref="B229:C229"/>
    <mergeCell ref="B230:C230"/>
    <mergeCell ref="B231:C231"/>
    <mergeCell ref="B232:C232"/>
    <mergeCell ref="B233:C233"/>
    <mergeCell ref="B222:C222"/>
    <mergeCell ref="B223:C223"/>
    <mergeCell ref="B224:C224"/>
    <mergeCell ref="B225:C225"/>
    <mergeCell ref="B226:C226"/>
    <mergeCell ref="B227:C227"/>
    <mergeCell ref="B85:C85"/>
    <mergeCell ref="B212:C212"/>
    <mergeCell ref="B218:C218"/>
    <mergeCell ref="B219:C219"/>
    <mergeCell ref="B220:C220"/>
    <mergeCell ref="B221:C221"/>
    <mergeCell ref="B45:B50"/>
    <mergeCell ref="C45:C46"/>
    <mergeCell ref="BC45:BC46"/>
    <mergeCell ref="C47:C48"/>
    <mergeCell ref="BC47:BC48"/>
    <mergeCell ref="C49:C50"/>
    <mergeCell ref="BC49:BC50"/>
    <mergeCell ref="B1:I2"/>
    <mergeCell ref="B14:C15"/>
    <mergeCell ref="H14:AM14"/>
    <mergeCell ref="AP14:AZ14"/>
    <mergeCell ref="B18:B19"/>
    <mergeCell ref="B44:C44"/>
  </mergeCells>
  <conditionalFormatting sqref="I3">
    <cfRule type="expression" dxfId="46" priority="13">
      <formula>#REF!= OR(2010,2015,2020,2025,2030)</formula>
    </cfRule>
  </conditionalFormatting>
  <conditionalFormatting sqref="I5:M9">
    <cfRule type="expression" dxfId="45" priority="11">
      <formula>#REF!= OR(2010,2015,2020,2025,2030)</formula>
    </cfRule>
  </conditionalFormatting>
  <conditionalFormatting sqref="I56:M57">
    <cfRule type="expression" dxfId="44" priority="174">
      <formula>#REF!= OR(2010,2015,2020,2025,2030)</formula>
    </cfRule>
  </conditionalFormatting>
  <conditionalFormatting sqref="I76:M76">
    <cfRule type="expression" dxfId="43" priority="173">
      <formula>#REF!= OR(2010,2015,2020,2025,2030)</formula>
    </cfRule>
  </conditionalFormatting>
  <conditionalFormatting sqref="I86:M86">
    <cfRule type="expression" dxfId="42" priority="172">
      <formula>#REF!= OR(2010,2015,2020,2025,2030)</formula>
    </cfRule>
  </conditionalFormatting>
  <conditionalFormatting sqref="I92:M92">
    <cfRule type="expression" dxfId="41" priority="171">
      <formula>#REF!= OR(2010,2015,2020,2025,2030)</formula>
    </cfRule>
  </conditionalFormatting>
  <conditionalFormatting sqref="I140:M140">
    <cfRule type="expression" dxfId="40" priority="170">
      <formula>#REF!= OR(2010,2015,2020,2025,2030)</formula>
    </cfRule>
  </conditionalFormatting>
  <conditionalFormatting sqref="I158:M159">
    <cfRule type="expression" dxfId="39" priority="168">
      <formula>#REF!= OR(2010,2015,2020,2025,2030)</formula>
    </cfRule>
  </conditionalFormatting>
  <conditionalFormatting sqref="I171:M171">
    <cfRule type="expression" dxfId="38" priority="167">
      <formula>#REF!= OR(2010,2015,2020,2025,2030)</formula>
    </cfRule>
  </conditionalFormatting>
  <conditionalFormatting sqref="I175:M176">
    <cfRule type="expression" dxfId="37" priority="165">
      <formula>#REF!= OR(2010,2015,2020,2025,2030)</formula>
    </cfRule>
  </conditionalFormatting>
  <conditionalFormatting sqref="I182:M182">
    <cfRule type="expression" dxfId="36" priority="164">
      <formula>#REF!= OR(2010,2015,2020,2025,2030)</formula>
    </cfRule>
  </conditionalFormatting>
  <conditionalFormatting sqref="I191:M191">
    <cfRule type="expression" dxfId="35" priority="163">
      <formula>#REF!= OR(2010,2015,2020,2025,2030)</formula>
    </cfRule>
  </conditionalFormatting>
  <conditionalFormatting sqref="I197:M197">
    <cfRule type="expression" dxfId="34" priority="162">
      <formula>#REF!= OR(2010,2015,2020,2025,2030)</formula>
    </cfRule>
  </conditionalFormatting>
  <conditionalFormatting sqref="I201:M201">
    <cfRule type="expression" dxfId="33" priority="161">
      <formula>#REF!= OR(2010,2015,2020,2025,2030)</formula>
    </cfRule>
  </conditionalFormatting>
  <conditionalFormatting sqref="I205:M205">
    <cfRule type="expression" dxfId="32" priority="160">
      <formula>#REF!= OR(2010,2015,2020,2025,2030)</formula>
    </cfRule>
  </conditionalFormatting>
  <conditionalFormatting sqref="I209:M209">
    <cfRule type="expression" dxfId="31" priority="159">
      <formula>#REF!= OR(2010,2015,2020,2025,2030)</formula>
    </cfRule>
  </conditionalFormatting>
  <conditionalFormatting sqref="I213:M216">
    <cfRule type="expression" dxfId="30" priority="71">
      <formula>#REF!= OR(2010,2015,2020,2025,2030)</formula>
    </cfRule>
  </conditionalFormatting>
  <conditionalFormatting sqref="I219:M256 BI219:BI256">
    <cfRule type="expression" dxfId="29" priority="88">
      <formula>#REF!= OR(2010,2015,2020,2025,2030)</formula>
    </cfRule>
  </conditionalFormatting>
  <conditionalFormatting sqref="J3:M3 I4:M4 I10:M10 I13 K13 M13 O13 Q13 S13 U13 W13 Y13 AA13 AC13 AE13 AG13 AI13 AK13 I15 I16:M55 BI52:BI211 I58:M75 I77:M85 I87:M91 I93:M139 J141:M141 I142:M144 J145:M145 I146:M157 I161:M167 I169:M170 I172:M174 I177:M181 I183:M190 I192:M196 I198:M200 I202:M204 I206:M208 I210:M211 I218:M218 BI218 BI257:BI364 I257:M1048576">
    <cfRule type="expression" dxfId="28" priority="177">
      <formula>#REF!= OR(2010,2015,2020,2025,2030)</formula>
    </cfRule>
  </conditionalFormatting>
  <conditionalFormatting sqref="J212:M212">
    <cfRule type="expression" dxfId="27" priority="84">
      <formula>#REF!= OR(2010,2015,2020,2025,2030)</formula>
    </cfRule>
  </conditionalFormatting>
  <conditionalFormatting sqref="N1:N2">
    <cfRule type="expression" dxfId="26" priority="176">
      <formula>N$15= OR(2010,2015,2020,2025,2030)</formula>
    </cfRule>
  </conditionalFormatting>
  <conditionalFormatting sqref="O4:R10">
    <cfRule type="expression" dxfId="25" priority="9">
      <formula>#REF!= OR(2010,2015,2020,2025,2030)</formula>
    </cfRule>
  </conditionalFormatting>
  <conditionalFormatting sqref="O16:R159">
    <cfRule type="expression" dxfId="24" priority="148">
      <formula>#REF!= OR(2010,2015,2020,2025,2030)</formula>
    </cfRule>
  </conditionalFormatting>
  <conditionalFormatting sqref="O161:R167">
    <cfRule type="expression" dxfId="23" priority="156">
      <formula>#REF!= OR(2010,2015,2020,2025,2030)</formula>
    </cfRule>
  </conditionalFormatting>
  <conditionalFormatting sqref="O169:R216">
    <cfRule type="expression" dxfId="22" priority="70">
      <formula>#REF!= OR(2010,2015,2020,2025,2030)</formula>
    </cfRule>
  </conditionalFormatting>
  <conditionalFormatting sqref="O218:R1048576">
    <cfRule type="expression" dxfId="21" priority="87">
      <formula>#REF!= OR(2010,2015,2020,2025,2030)</formula>
    </cfRule>
  </conditionalFormatting>
  <conditionalFormatting sqref="T4:W10">
    <cfRule type="expression" dxfId="20" priority="7">
      <formula>#REF!= OR(2010,2015,2020,2025,2030)</formula>
    </cfRule>
  </conditionalFormatting>
  <conditionalFormatting sqref="T16:W159">
    <cfRule type="expression" dxfId="19" priority="128">
      <formula>#REF!= OR(2010,2015,2020,2025,2030)</formula>
    </cfRule>
  </conditionalFormatting>
  <conditionalFormatting sqref="T161:W167">
    <cfRule type="expression" dxfId="18" priority="136">
      <formula>#REF!= OR(2010,2015,2020,2025,2030)</formula>
    </cfRule>
  </conditionalFormatting>
  <conditionalFormatting sqref="T169:W216">
    <cfRule type="expression" dxfId="17" priority="69">
      <formula>#REF!= OR(2010,2015,2020,2025,2030)</formula>
    </cfRule>
  </conditionalFormatting>
  <conditionalFormatting sqref="T218:W1048576">
    <cfRule type="expression" dxfId="16" priority="86">
      <formula>#REF!= OR(2010,2015,2020,2025,2030)</formula>
    </cfRule>
  </conditionalFormatting>
  <conditionalFormatting sqref="Y4:AB10">
    <cfRule type="expression" dxfId="15" priority="5">
      <formula>#REF!= OR(2010,2015,2020,2025,2030)</formula>
    </cfRule>
  </conditionalFormatting>
  <conditionalFormatting sqref="Y16:AB159">
    <cfRule type="expression" dxfId="14" priority="108">
      <formula>#REF!= OR(2010,2015,2020,2025,2030)</formula>
    </cfRule>
  </conditionalFormatting>
  <conditionalFormatting sqref="Y169:AB216">
    <cfRule type="expression" dxfId="13" priority="68">
      <formula>#REF!= OR(2010,2015,2020,2025,2030)</formula>
    </cfRule>
  </conditionalFormatting>
  <conditionalFormatting sqref="Y218:AB1048576">
    <cfRule type="expression" dxfId="12" priority="85">
      <formula>#REF!= OR(2010,2015,2020,2025,2030)</formula>
    </cfRule>
  </conditionalFormatting>
  <conditionalFormatting sqref="AD17 AF17 AH17 AJ17 AL17 Y161:AB167">
    <cfRule type="expression" dxfId="11" priority="116">
      <formula>#REF!= OR(2010,2015,2020,2025,2030)</formula>
    </cfRule>
  </conditionalFormatting>
  <conditionalFormatting sqref="AD4:AG10">
    <cfRule type="expression" dxfId="10" priority="3">
      <formula>#REF!= OR(2010,2015,2020,2025,2030)</formula>
    </cfRule>
  </conditionalFormatting>
  <conditionalFormatting sqref="AD16:AG16 AD161:AG167">
    <cfRule type="expression" dxfId="9" priority="67">
      <formula>#REF!= OR(2010,2015,2020,2025,2030)</formula>
    </cfRule>
  </conditionalFormatting>
  <conditionalFormatting sqref="AD18:AG159">
    <cfRule type="expression" dxfId="8" priority="59">
      <formula>#REF!= OR(2010,2015,2020,2025,2030)</formula>
    </cfRule>
  </conditionalFormatting>
  <conditionalFormatting sqref="AD169:AG216">
    <cfRule type="expression" dxfId="7" priority="15">
      <formula>#REF!= OR(2010,2015,2020,2025,2030)</formula>
    </cfRule>
  </conditionalFormatting>
  <conditionalFormatting sqref="AD218:AG1048576">
    <cfRule type="expression" dxfId="6" priority="23">
      <formula>#REF!= OR(2010,2015,2020,2025,2030)</formula>
    </cfRule>
  </conditionalFormatting>
  <conditionalFormatting sqref="AI4:AL10">
    <cfRule type="expression" dxfId="5" priority="1">
      <formula>#REF!= OR(2010,2015,2020,2025,2030)</formula>
    </cfRule>
  </conditionalFormatting>
  <conditionalFormatting sqref="AI16:AL16 AI161:AL167">
    <cfRule type="expression" dxfId="4" priority="47">
      <formula>#REF!= OR(2010,2015,2020,2025,2030)</formula>
    </cfRule>
  </conditionalFormatting>
  <conditionalFormatting sqref="AI18:AL159">
    <cfRule type="expression" dxfId="3" priority="39">
      <formula>#REF!= OR(2010,2015,2020,2025,2030)</formula>
    </cfRule>
  </conditionalFormatting>
  <conditionalFormatting sqref="AI169:AL216">
    <cfRule type="expression" dxfId="2" priority="14">
      <formula>#REF!= OR(2010,2015,2020,2025,2030)</formula>
    </cfRule>
  </conditionalFormatting>
  <conditionalFormatting sqref="AI218:AL1048576">
    <cfRule type="expression" dxfId="1" priority="22">
      <formula>#REF!= OR(2010,2015,2020,2025,2030)</formula>
    </cfRule>
  </conditionalFormatting>
  <conditionalFormatting sqref="BI212:BI217">
    <cfRule type="expression" dxfId="0" priority="72">
      <formula>#REF!= OR(2010,2015,2020,2025,2030)</formula>
    </cfRule>
  </conditionalFormatting>
  <dataValidations count="2">
    <dataValidation type="list" allowBlank="1" showInputMessage="1" showErrorMessage="1" errorTitle="Yes/No only" error="Please add Yes or No" sqref="AP212:BA212" xr:uid="{6474435D-5E5A-4B8C-8C00-9F2D9CEC666E}">
      <formula1>"Yes, No"</formula1>
    </dataValidation>
    <dataValidation type="whole" allowBlank="1" showInputMessage="1" showErrorMessage="1" errorTitle="Please enter a valid year" error="Please enter a valid year in format YYYY" sqref="G169:G348 G17:G167 AO17:AO167 AO169:AO348" xr:uid="{FBCFF8E8-A7A7-4E7A-8C89-871C04617ADC}">
      <formula1>1950</formula1>
      <formula2>3000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3F1ED21-C229-4435-A8CC-E418D56C3272}">
          <x14:formula1>
            <xm:f>List!$D$2:$D$3</xm:f>
          </x14:formula1>
          <xm:sqref>E17:E55 E58:E75 E77:E85 E87:E91 E93:E139 E142:E144 E146:E157 E218:E348 E172:E174 E183:E190 E192:E196 E198:E200 E202:E204 E206:E208 E210:E211 E213:E215 AP58:AZ75 AP77:AZ85 AP87:AZ91 AP93:AZ139 AP142:AZ144 AP146:AZ157 E161:E170 AP172:AZ174 AP177:AZ181 AP183:AZ190 AP192:AZ196 AP198:AZ200 AP202:AZ204 AP206:AZ208 AP210:AZ211 AP213:AZ215 AP17:AZ55 E177:E181 AP218:AZ348 AP161:AZ170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3"/>
  <sheetViews>
    <sheetView workbookViewId="0"/>
  </sheetViews>
  <sheetFormatPr defaultColWidth="8.81640625" defaultRowHeight="14.5" x14ac:dyDescent="0.35"/>
  <sheetData>
    <row r="1" spans="1:4" x14ac:dyDescent="0.35">
      <c r="A1" t="s">
        <v>263</v>
      </c>
      <c r="B1" t="s">
        <v>5</v>
      </c>
      <c r="D1" t="s">
        <v>337</v>
      </c>
    </row>
    <row r="2" spans="1:4" x14ac:dyDescent="0.35">
      <c r="A2" t="s">
        <v>264</v>
      </c>
      <c r="B2" t="s">
        <v>265</v>
      </c>
      <c r="D2" t="s">
        <v>338</v>
      </c>
    </row>
    <row r="3" spans="1:4" x14ac:dyDescent="0.35">
      <c r="A3" t="s">
        <v>266</v>
      </c>
      <c r="B3" t="s">
        <v>267</v>
      </c>
      <c r="D3" t="s">
        <v>339</v>
      </c>
    </row>
    <row r="4" spans="1:4" x14ac:dyDescent="0.35">
      <c r="A4" t="s">
        <v>268</v>
      </c>
      <c r="B4" t="s">
        <v>269</v>
      </c>
      <c r="D4" t="str">
        <f>""</f>
        <v/>
      </c>
    </row>
    <row r="5" spans="1:4" x14ac:dyDescent="0.35">
      <c r="A5" t="s">
        <v>270</v>
      </c>
      <c r="B5" t="s">
        <v>271</v>
      </c>
    </row>
    <row r="6" spans="1:4" x14ac:dyDescent="0.35">
      <c r="A6" t="s">
        <v>272</v>
      </c>
      <c r="B6" t="s">
        <v>273</v>
      </c>
    </row>
    <row r="7" spans="1:4" x14ac:dyDescent="0.35">
      <c r="A7" t="s">
        <v>274</v>
      </c>
      <c r="B7" t="s">
        <v>275</v>
      </c>
    </row>
    <row r="8" spans="1:4" x14ac:dyDescent="0.35">
      <c r="A8" t="s">
        <v>276</v>
      </c>
      <c r="B8" t="s">
        <v>277</v>
      </c>
    </row>
    <row r="9" spans="1:4" x14ac:dyDescent="0.35">
      <c r="A9" t="s">
        <v>278</v>
      </c>
      <c r="B9" t="s">
        <v>279</v>
      </c>
    </row>
    <row r="10" spans="1:4" x14ac:dyDescent="0.35">
      <c r="A10" t="s">
        <v>280</v>
      </c>
      <c r="B10" t="s">
        <v>281</v>
      </c>
    </row>
    <row r="11" spans="1:4" x14ac:dyDescent="0.35">
      <c r="A11" t="s">
        <v>282</v>
      </c>
      <c r="B11" t="s">
        <v>283</v>
      </c>
    </row>
    <row r="12" spans="1:4" x14ac:dyDescent="0.35">
      <c r="A12" t="s">
        <v>284</v>
      </c>
      <c r="B12" t="s">
        <v>285</v>
      </c>
    </row>
    <row r="13" spans="1:4" x14ac:dyDescent="0.35">
      <c r="A13" t="s">
        <v>286</v>
      </c>
      <c r="B13" t="s">
        <v>287</v>
      </c>
    </row>
    <row r="14" spans="1:4" x14ac:dyDescent="0.35">
      <c r="A14" t="s">
        <v>288</v>
      </c>
      <c r="B14" t="s">
        <v>289</v>
      </c>
    </row>
    <row r="15" spans="1:4" x14ac:dyDescent="0.35">
      <c r="A15" t="s">
        <v>290</v>
      </c>
      <c r="B15" t="s">
        <v>291</v>
      </c>
    </row>
    <row r="16" spans="1:4" x14ac:dyDescent="0.35">
      <c r="A16" t="s">
        <v>292</v>
      </c>
      <c r="B16" t="s">
        <v>293</v>
      </c>
    </row>
    <row r="17" spans="1:2" x14ac:dyDescent="0.35">
      <c r="A17" t="s">
        <v>294</v>
      </c>
      <c r="B17" t="s">
        <v>295</v>
      </c>
    </row>
    <row r="18" spans="1:2" x14ac:dyDescent="0.35">
      <c r="A18" t="s">
        <v>296</v>
      </c>
      <c r="B18" t="s">
        <v>297</v>
      </c>
    </row>
    <row r="19" spans="1:2" x14ac:dyDescent="0.35">
      <c r="A19" t="s">
        <v>298</v>
      </c>
      <c r="B19" t="s">
        <v>299</v>
      </c>
    </row>
    <row r="20" spans="1:2" x14ac:dyDescent="0.35">
      <c r="A20" t="s">
        <v>300</v>
      </c>
      <c r="B20" t="s">
        <v>301</v>
      </c>
    </row>
    <row r="21" spans="1:2" x14ac:dyDescent="0.35">
      <c r="A21" t="s">
        <v>302</v>
      </c>
      <c r="B21" t="s">
        <v>303</v>
      </c>
    </row>
    <row r="22" spans="1:2" x14ac:dyDescent="0.35">
      <c r="A22" t="s">
        <v>304</v>
      </c>
      <c r="B22" t="s">
        <v>305</v>
      </c>
    </row>
    <row r="23" spans="1:2" x14ac:dyDescent="0.35">
      <c r="A23" t="s">
        <v>306</v>
      </c>
      <c r="B23" t="s">
        <v>307</v>
      </c>
    </row>
    <row r="24" spans="1:2" x14ac:dyDescent="0.35">
      <c r="A24" t="s">
        <v>308</v>
      </c>
      <c r="B24" t="s">
        <v>309</v>
      </c>
    </row>
    <row r="25" spans="1:2" x14ac:dyDescent="0.35">
      <c r="A25" t="s">
        <v>310</v>
      </c>
      <c r="B25" t="s">
        <v>311</v>
      </c>
    </row>
    <row r="26" spans="1:2" x14ac:dyDescent="0.35">
      <c r="A26" t="s">
        <v>312</v>
      </c>
      <c r="B26" t="s">
        <v>313</v>
      </c>
    </row>
    <row r="27" spans="1:2" x14ac:dyDescent="0.35">
      <c r="A27" t="s">
        <v>314</v>
      </c>
      <c r="B27" t="s">
        <v>315</v>
      </c>
    </row>
    <row r="28" spans="1:2" x14ac:dyDescent="0.35">
      <c r="A28" t="s">
        <v>316</v>
      </c>
      <c r="B28" t="s">
        <v>317</v>
      </c>
    </row>
    <row r="29" spans="1:2" x14ac:dyDescent="0.35">
      <c r="A29" t="s">
        <v>318</v>
      </c>
      <c r="B29" t="s">
        <v>319</v>
      </c>
    </row>
    <row r="30" spans="1:2" x14ac:dyDescent="0.35">
      <c r="A30" t="s">
        <v>320</v>
      </c>
      <c r="B30" t="s">
        <v>321</v>
      </c>
    </row>
    <row r="31" spans="1:2" x14ac:dyDescent="0.35">
      <c r="A31" t="s">
        <v>322</v>
      </c>
      <c r="B31" t="s">
        <v>323</v>
      </c>
    </row>
    <row r="32" spans="1:2" x14ac:dyDescent="0.35">
      <c r="A32" t="s">
        <v>324</v>
      </c>
      <c r="B32" t="s">
        <v>325</v>
      </c>
    </row>
    <row r="33" spans="1:2" x14ac:dyDescent="0.35">
      <c r="A33" t="s">
        <v>326</v>
      </c>
      <c r="B33" t="s">
        <v>327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AA5C57F8EADE4E9CD6BB064C0C3195" ma:contentTypeVersion="6" ma:contentTypeDescription="Create a new document." ma:contentTypeScope="" ma:versionID="da13b4322ba9b065a98177c82ac87b69">
  <xsd:schema xmlns:xsd="http://www.w3.org/2001/XMLSchema" xmlns:xs="http://www.w3.org/2001/XMLSchema" xmlns:p="http://schemas.microsoft.com/office/2006/metadata/properties" xmlns:ns2="0e422b70-e85d-4377-8ee0-b6227433d381" xmlns:ns3="199f642e-5af9-486c-ac06-f366742ef41a" targetNamespace="http://schemas.microsoft.com/office/2006/metadata/properties" ma:root="true" ma:fieldsID="e5a53ee9d17089f7c08dc1916cddcb7c" ns2:_="" ns3:_="">
    <xsd:import namespace="0e422b70-e85d-4377-8ee0-b6227433d381"/>
    <xsd:import namespace="199f642e-5af9-486c-ac06-f366742ef41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otherrecommendat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22b70-e85d-4377-8ee0-b6227433d3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otherrecommendations" ma:index="13" nillable="true" ma:displayName="other recommendations" ma:description="The issue of PFAs substances as a horizontal recommendation" ma:format="Dropdown" ma:internalName="otherrecommendation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9f642e-5af9-486c-ac06-f366742ef41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therrecommendations xmlns="0e422b70-e85d-4377-8ee0-b6227433d381" xsi:nil="true"/>
  </documentManagement>
</p:properties>
</file>

<file path=customXml/itemProps1.xml><?xml version="1.0" encoding="utf-8"?>
<ds:datastoreItem xmlns:ds="http://schemas.openxmlformats.org/officeDocument/2006/customXml" ds:itemID="{0E45CF0A-C6AF-4122-99EE-0D1F3320F191}"/>
</file>

<file path=customXml/itemProps2.xml><?xml version="1.0" encoding="utf-8"?>
<ds:datastoreItem xmlns:ds="http://schemas.openxmlformats.org/officeDocument/2006/customXml" ds:itemID="{3836444A-C490-42C3-9D79-31EA20F32230}">
  <ds:schemaRefs>
    <ds:schemaRef ds:uri="http://schemas.microsoft.com/sharepoint/v3/contenttype/forms"/>
  </ds:schemaRefs>
</ds:datastoreItem>
</file>

<file path=customXml/itemProps3.xml><?xml version="1.0" encoding="utf-8"?>
<ds:datastoreItem xmlns:ds="http://schemas.openxmlformats.org/officeDocument/2006/customXml" ds:itemID="{BFE83FC5-D87F-4CF3-A5B1-688F8E82D7E8}">
  <ds:schemaRefs>
    <ds:schemaRef ds:uri="http://schemas.microsoft.com/office/2006/documentManagement/types"/>
    <ds:schemaRef ds:uri="http://purl.org/dc/dcmitype/"/>
    <ds:schemaRef ds:uri="http://schemas.openxmlformats.org/package/2006/metadata/core-properties"/>
    <ds:schemaRef ds:uri="http://purl.org/dc/elements/1.1/"/>
    <ds:schemaRef ds:uri="http://www.w3.org/XML/1998/namespace"/>
    <ds:schemaRef ds:uri="http://purl.org/dc/terms/"/>
    <ds:schemaRef ds:uri="b0439770-cc62-48d3-8e30-712700f159e3"/>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4</vt:i4>
      </vt:variant>
      <vt:variant>
        <vt:lpstr>Nimega vahemikud</vt:lpstr>
      </vt:variant>
      <vt:variant>
        <vt:i4>3</vt:i4>
      </vt:variant>
    </vt:vector>
  </HeadingPairs>
  <TitlesOfParts>
    <vt:vector size="7" baseType="lpstr">
      <vt:lpstr>WEM</vt:lpstr>
      <vt:lpstr>WAM</vt:lpstr>
      <vt:lpstr>WOM</vt:lpstr>
      <vt:lpstr>List</vt:lpstr>
      <vt:lpstr>FME_T3_WAM</vt:lpstr>
      <vt:lpstr>FME_T3_WEM</vt:lpstr>
      <vt:lpstr>FME_T3_WOM</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IA KHGde heitkoguste prognooside para... (1).xlsx</dc:title>
  <dc:subject/>
  <dc:creator>Javier Esparrago</dc:creator>
  <dc:description/>
  <cp:lastModifiedBy>Rein Vaks</cp:lastModifiedBy>
  <cp:revision/>
  <dcterms:created xsi:type="dcterms:W3CDTF">2020-10-20T20:08:59Z</dcterms:created>
  <dcterms:modified xsi:type="dcterms:W3CDTF">2023-08-03T13:19:49Z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0x010100E6AA5C57F8EADE4E9CD6BB064C0C3195</vt:lpwstr>
  </property>
  <property fmtid="{D5CDD505-2E9C-101B-9397-08002B2CF9AE}" pid="3" name="ESRI_WORKBOOK_ID">
    <vt:lpwstr>39d3c34e55d346a3888fdcb1c351d8b7</vt:lpwstr>
  </property>
</Properties>
</file>